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ш21-4\Downloads\"/>
    </mc:Choice>
  </mc:AlternateContent>
  <bookViews>
    <workbookView xWindow="0" yWindow="0" windowWidth="20490" windowHeight="7755"/>
  </bookViews>
  <sheets>
    <sheet name="Лист1" sheetId="1" r:id="rId1"/>
  </sheets>
  <definedNames>
    <definedName name="_xlnm.Print_Area" localSheetId="0">Лист1!$A$1:$L$195</definedName>
  </definedNames>
  <calcPr calcId="15251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3" i="1" l="1"/>
  <c r="J193" i="1"/>
  <c r="I193" i="1"/>
  <c r="G193" i="1"/>
  <c r="F193" i="1"/>
  <c r="G185" i="1"/>
  <c r="J174" i="1"/>
  <c r="I174" i="1"/>
  <c r="H174" i="1"/>
  <c r="G174" i="1"/>
  <c r="F174" i="1"/>
  <c r="J133" i="1"/>
  <c r="G133" i="1"/>
  <c r="H133" i="1"/>
  <c r="I133" i="1"/>
  <c r="I156" i="1" l="1"/>
  <c r="J156" i="1"/>
  <c r="H156" i="1"/>
  <c r="G156" i="1"/>
  <c r="F156" i="1"/>
  <c r="J136" i="1" l="1"/>
  <c r="I136" i="1"/>
  <c r="H136" i="1"/>
  <c r="G136" i="1"/>
  <c r="F136" i="1"/>
  <c r="F119" i="1"/>
  <c r="I116" i="1"/>
  <c r="I119" i="1" s="1"/>
  <c r="H116" i="1"/>
  <c r="G116" i="1"/>
  <c r="H115" i="1"/>
  <c r="G115" i="1"/>
  <c r="J119" i="1"/>
  <c r="J99" i="1"/>
  <c r="I99" i="1"/>
  <c r="H99" i="1"/>
  <c r="G99" i="1"/>
  <c r="F99" i="1"/>
  <c r="J80" i="1"/>
  <c r="I80" i="1"/>
  <c r="H80" i="1"/>
  <c r="G80" i="1"/>
  <c r="F80" i="1"/>
  <c r="J76" i="1"/>
  <c r="I76" i="1"/>
  <c r="H76" i="1"/>
  <c r="G76" i="1"/>
  <c r="F76" i="1"/>
  <c r="G119" i="1" l="1"/>
  <c r="H119" i="1"/>
  <c r="J61" i="1"/>
  <c r="I61" i="1"/>
  <c r="H61" i="1"/>
  <c r="G61" i="1"/>
  <c r="F61" i="1"/>
  <c r="I47" i="1"/>
  <c r="J43" i="1" l="1"/>
  <c r="I43" i="1"/>
  <c r="H43" i="1"/>
  <c r="G43" i="1"/>
  <c r="F43" i="1"/>
  <c r="J25" i="1"/>
  <c r="I25" i="1"/>
  <c r="H25" i="1"/>
  <c r="G25" i="1"/>
  <c r="F25" i="1"/>
  <c r="L25" i="1"/>
  <c r="L21" i="1"/>
  <c r="B194" i="1" l="1"/>
  <c r="A194" i="1"/>
  <c r="J190" i="1"/>
  <c r="I190" i="1"/>
  <c r="H190" i="1"/>
  <c r="G190" i="1"/>
  <c r="F190" i="1"/>
  <c r="B183" i="1"/>
  <c r="A183" i="1"/>
  <c r="J182" i="1"/>
  <c r="I182" i="1"/>
  <c r="H182" i="1"/>
  <c r="G182" i="1"/>
  <c r="F182" i="1"/>
  <c r="B175" i="1"/>
  <c r="A175" i="1"/>
  <c r="J170" i="1"/>
  <c r="I170" i="1"/>
  <c r="H170" i="1"/>
  <c r="G170" i="1"/>
  <c r="F170" i="1"/>
  <c r="B163" i="1"/>
  <c r="A163" i="1"/>
  <c r="J162" i="1"/>
  <c r="I162" i="1"/>
  <c r="H162" i="1"/>
  <c r="G162" i="1"/>
  <c r="F162" i="1"/>
  <c r="B157" i="1"/>
  <c r="A157" i="1"/>
  <c r="J152" i="1"/>
  <c r="I152" i="1"/>
  <c r="H152" i="1"/>
  <c r="G152" i="1"/>
  <c r="F152" i="1"/>
  <c r="B145" i="1"/>
  <c r="A145" i="1"/>
  <c r="J144" i="1"/>
  <c r="I144" i="1"/>
  <c r="H144" i="1"/>
  <c r="G144" i="1"/>
  <c r="F144" i="1"/>
  <c r="B137" i="1"/>
  <c r="A137" i="1"/>
  <c r="F133" i="1"/>
  <c r="B127" i="1"/>
  <c r="A127" i="1"/>
  <c r="J126" i="1"/>
  <c r="I126" i="1"/>
  <c r="H126" i="1"/>
  <c r="G126" i="1"/>
  <c r="F126" i="1"/>
  <c r="B120" i="1"/>
  <c r="A120" i="1"/>
  <c r="J114" i="1"/>
  <c r="I114" i="1"/>
  <c r="H114" i="1"/>
  <c r="G114" i="1"/>
  <c r="F114" i="1"/>
  <c r="B107" i="1"/>
  <c r="A107" i="1"/>
  <c r="J106" i="1"/>
  <c r="I106" i="1"/>
  <c r="H106" i="1"/>
  <c r="G106" i="1"/>
  <c r="F106" i="1"/>
  <c r="B100" i="1"/>
  <c r="A100" i="1"/>
  <c r="J95" i="1"/>
  <c r="I95" i="1"/>
  <c r="H95" i="1"/>
  <c r="G95" i="1"/>
  <c r="F95" i="1"/>
  <c r="B88" i="1"/>
  <c r="A88" i="1"/>
  <c r="J87" i="1"/>
  <c r="I87" i="1"/>
  <c r="H87" i="1"/>
  <c r="G87" i="1"/>
  <c r="F87" i="1"/>
  <c r="B81" i="1"/>
  <c r="A81" i="1"/>
  <c r="B69" i="1"/>
  <c r="A69" i="1"/>
  <c r="B62" i="1"/>
  <c r="A62" i="1"/>
  <c r="J58" i="1"/>
  <c r="I58" i="1"/>
  <c r="H58" i="1"/>
  <c r="G58" i="1"/>
  <c r="F58" i="1"/>
  <c r="B51" i="1"/>
  <c r="A51" i="1"/>
  <c r="J50" i="1"/>
  <c r="I50" i="1"/>
  <c r="H50" i="1"/>
  <c r="G50" i="1"/>
  <c r="F50" i="1"/>
  <c r="B44" i="1"/>
  <c r="A44" i="1"/>
  <c r="J39" i="1"/>
  <c r="I39" i="1"/>
  <c r="H39" i="1"/>
  <c r="G39" i="1"/>
  <c r="F39" i="1"/>
  <c r="B33" i="1"/>
  <c r="A33" i="1"/>
  <c r="L32" i="1"/>
  <c r="J32" i="1"/>
  <c r="I32" i="1"/>
  <c r="H32" i="1"/>
  <c r="G32" i="1"/>
  <c r="F32" i="1"/>
  <c r="B26" i="1"/>
  <c r="A26" i="1"/>
  <c r="J21" i="1"/>
  <c r="I21" i="1"/>
  <c r="H21" i="1"/>
  <c r="G21" i="1"/>
  <c r="F21" i="1"/>
  <c r="B14" i="1"/>
  <c r="A14" i="1"/>
  <c r="L13" i="1"/>
  <c r="J13" i="1"/>
  <c r="I13" i="1"/>
  <c r="H13" i="1"/>
  <c r="G13" i="1"/>
  <c r="F13" i="1"/>
  <c r="G175" i="1" l="1"/>
  <c r="G44" i="1"/>
  <c r="I44" i="1"/>
  <c r="H44" i="1"/>
  <c r="F44" i="1"/>
  <c r="F175" i="1"/>
  <c r="H175" i="1"/>
  <c r="I175" i="1"/>
  <c r="J175" i="1"/>
  <c r="J44" i="1"/>
  <c r="G195" i="1" l="1"/>
  <c r="F195" i="1"/>
  <c r="I195" i="1"/>
  <c r="J195" i="1"/>
  <c r="L195" i="1"/>
  <c r="H195" i="1"/>
</calcChain>
</file>

<file path=xl/sharedStrings.xml><?xml version="1.0" encoding="utf-8"?>
<sst xmlns="http://schemas.openxmlformats.org/spreadsheetml/2006/main" count="532" uniqueCount="197">
  <si>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</si>
  <si>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</si>
  <si>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</si>
  <si>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</si>
  <si>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</si>
  <si>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</si>
  <si>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</si>
  <si>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</si>
  <si>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</si>
  <si>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</si>
  <si>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</si>
  <si>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</si>
  <si>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</si>
  <si>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</si>
  <si>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</si>
  <si>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</si>
  <si>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</si>
  <si>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</si>
  <si>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</si>
  <si>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</si>
  <si>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</si>
  <si>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</si>
  <si>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</si>
  <si>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</si>
  <si>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</si>
  <si>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</si>
  <si>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</si>
  <si>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</si>
  <si>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</si>
  <si>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</si>
  <si>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</si>
  <si>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</si>
  <si>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</si>
  <si>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</si>
  <si>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</si>
  <si>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</si>
  <si>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</si>
  <si>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</si>
  <si>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</si>
  <si>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п/п</t>
  </si>
  <si>
    <t>СУП ЛЮБИТЕЛЬСКИЙ</t>
  </si>
  <si>
    <t>ЖАРЕНАЯ РЫБА ПОД МАРИНАДОМ</t>
  </si>
  <si>
    <t>КАРТОФЕЛЬ ОТВАРНОЙ</t>
  </si>
  <si>
    <t>КИСЕЛЬ ИЗ ЯБЛОК СУШЕНЫХ</t>
  </si>
  <si>
    <t>ХЛЕБ ПШЕНИЧНЫЙ</t>
  </si>
  <si>
    <t>ХЛЕБ РЖАНОЙ</t>
  </si>
  <si>
    <t>47</t>
  </si>
  <si>
    <t>93</t>
  </si>
  <si>
    <t>61</t>
  </si>
  <si>
    <t>310</t>
  </si>
  <si>
    <t>354</t>
  </si>
  <si>
    <t>ПП</t>
  </si>
  <si>
    <t>Полдник</t>
  </si>
  <si>
    <t>РАГУ ИЗ  СУБПРОДУКТОВ(ГОВЯЖЬИХ)</t>
  </si>
  <si>
    <t>СОК ФРУКТОВЫЙ /ЯБЛОЧНЫЙ/</t>
  </si>
  <si>
    <t>289</t>
  </si>
  <si>
    <t>389</t>
  </si>
  <si>
    <t>МЯСО ТУШЕНОЕ С ОВОЩАМИ В СОУСЕ</t>
  </si>
  <si>
    <t>СОК ФРУКТОВЫЙ ВИШНЕВЫЙ</t>
  </si>
  <si>
    <t>70</t>
  </si>
  <si>
    <t>274</t>
  </si>
  <si>
    <t>БОРЩ С ФАСОЛЬЮ И КАРТОФЕЛЕМ</t>
  </si>
  <si>
    <t xml:space="preserve">ПЛОВ ИЗ ПТИЦЫ </t>
  </si>
  <si>
    <t>84</t>
  </si>
  <si>
    <t>291</t>
  </si>
  <si>
    <t>386</t>
  </si>
  <si>
    <t>ЗАПЕКАНКА ОВОЩНАЯ С СОУСОМ ТОМАТНЫМ 155/20</t>
  </si>
  <si>
    <t>ЧАЙ С ЛИМОНОМ</t>
  </si>
  <si>
    <t>155</t>
  </si>
  <si>
    <t>377</t>
  </si>
  <si>
    <t>КАРТОФЕЛЬ В МОЛОКЕ. ПЕЧЕНЬ ПО-СТРОГАНОВСКИ</t>
  </si>
  <si>
    <t>КОМПОТ ИЗ СМЕСИ СУХОФРУКТОВ</t>
  </si>
  <si>
    <t>311/255</t>
  </si>
  <si>
    <t>349</t>
  </si>
  <si>
    <t>ФРУКТЫ СВЕЖИЕ ПО СЕЗОНУ /ЯБЛОКО/</t>
  </si>
  <si>
    <t>СУП КРЕСТЬЯНСКИЙ С КРУПОЙ</t>
  </si>
  <si>
    <t>РАГУ ИЗ ОВОЩЕЙ</t>
  </si>
  <si>
    <t>КОТЛЕТЫ РЫБНЫЕ С МАСЛОМ 90/5</t>
  </si>
  <si>
    <t>СОК ФРУКТОВЫЙ /ВИНОГРАДНЫЙ</t>
  </si>
  <si>
    <t>МОЛОКО 2,5% ПРОМ ПРОИЗВОДСТВА Т/П ДЛЯ ДЕТСКОГО ПИТАНИЯ</t>
  </si>
  <si>
    <t>338</t>
  </si>
  <si>
    <t>98</t>
  </si>
  <si>
    <t>143</t>
  </si>
  <si>
    <t>234</t>
  </si>
  <si>
    <t>БУТЕРБРОДЫ С КОТЛЕТОЙ КУРИНОЙ И СОЛЕНЫМИ ОГУРЦАМИ 30/90/30</t>
  </si>
  <si>
    <t>КОФЕЙНЫЙ НАПИТОК С МОЛОКОМ</t>
  </si>
  <si>
    <t>9</t>
  </si>
  <si>
    <t>379</t>
  </si>
  <si>
    <t>ПУДИНГ ИЗ ТВОРОГА С ЯБЛОКАМИ 150/20</t>
  </si>
  <si>
    <t>240</t>
  </si>
  <si>
    <t>ТТК</t>
  </si>
  <si>
    <t>САЛАТ ИЗ СВЕКЛЫ ОТВАРНОЙ</t>
  </si>
  <si>
    <t>52</t>
  </si>
  <si>
    <t>СУП С МАКАРОННЫМИ ИЗДЕЛИЯМИ</t>
  </si>
  <si>
    <t>111</t>
  </si>
  <si>
    <t>ЖАРКОЕ ПО-ДОМАШНЕМУ</t>
  </si>
  <si>
    <t>259</t>
  </si>
  <si>
    <t>КАКАО С МОЛОКОМ</t>
  </si>
  <si>
    <t>382</t>
  </si>
  <si>
    <t>КОНДИТЕРСКИЕ ИЗДЕЛИЯ /ПЕЧЕНЬЕ САХАРНОЕ/</t>
  </si>
  <si>
    <t>КИСЛОМОЛОЧНЫЙ НАПИТОК /КЕФИР/</t>
  </si>
  <si>
    <t>ЗАПЕКАНКА ИЗ ОВСЯНОЙ И ПШЕННОЙ КРУП С ЯБЛОКАМИ И СГУЩ МОЛОКОМ 150/20</t>
  </si>
  <si>
    <t>ЧАЙ С САХАРОМ</t>
  </si>
  <si>
    <t>192.5</t>
  </si>
  <si>
    <t>376</t>
  </si>
  <si>
    <t>КАША ВЯЗКАЯ МОЛОЧНАЯ ИЗ РИСА И ПШЕНА</t>
  </si>
  <si>
    <t xml:space="preserve">КОФЕЙНЫЙ НАПИТОК С МОЛОКОМ </t>
  </si>
  <si>
    <t xml:space="preserve">БУТЕРБРОД С СЫРОМ И МАСЛОМ  </t>
  </si>
  <si>
    <t>ФРУКТЫ СВЕЖИЕ ПО СЕЗОНУ  /ЯБЛОКО/</t>
  </si>
  <si>
    <t xml:space="preserve">КАРТОФЕЛЬНОЕ ПЮРЕ </t>
  </si>
  <si>
    <t>РЫБА, ТУШЕННАЯ В ТОМАТЕ С ОВОЩАМИ</t>
  </si>
  <si>
    <t>КОМПОТ ИЗ СВЕЖИХ ПЛОДОВ (1-ЫЙ ВАРИАНТ)</t>
  </si>
  <si>
    <t>128</t>
  </si>
  <si>
    <t>229</t>
  </si>
  <si>
    <t>342.1</t>
  </si>
  <si>
    <t>ФРУКТЫ СВЕЖИЕ / МАНДАРИНЫ ИЛИ АПЕЛЬСИНЫ/</t>
  </si>
  <si>
    <t>СУП ИЗ ОВОЩЕЙ С ФРИКАДЕЛЬКАМИ 170/50</t>
  </si>
  <si>
    <t>МАКАРОНЫ, ЗАПЕЧЕННЫЕ С ЯЙЦОМ И СЫРОМ</t>
  </si>
  <si>
    <t>СОК ФРУКТОВЫЙ /ЯБЛОЧНЫЙ</t>
  </si>
  <si>
    <t>95</t>
  </si>
  <si>
    <t>206</t>
  </si>
  <si>
    <t>ФРУКТЫ СВЕЖИЕ ПО СЕЗОНУ /ЯБЛОКИ/</t>
  </si>
  <si>
    <t xml:space="preserve">ПИРОЖКИ ПЕЧЕНЫЕ С КАПУСТОЙ </t>
  </si>
  <si>
    <t>КИСЛОМОЛОЧНЫЙ НАПИТОК / ЙОГУРТ 2,5%/</t>
  </si>
  <si>
    <t>339</t>
  </si>
  <si>
    <t>451</t>
  </si>
  <si>
    <t>ЛАПШЕВНИК С ТВОРОГОМ И СГУЩЕННЫМ МОЛОКОМ  160/20</t>
  </si>
  <si>
    <t>ЯЙЦА ВАРЕНЫЕ</t>
  </si>
  <si>
    <t xml:space="preserve">ЧАЙ С МОЛОКОМ </t>
  </si>
  <si>
    <t>212</t>
  </si>
  <si>
    <t>209</t>
  </si>
  <si>
    <t>378</t>
  </si>
  <si>
    <t>САЛАТ ИЗ МОРКОВИ С ЧЕСНОКОМ</t>
  </si>
  <si>
    <t xml:space="preserve">СУП КАРТОФЕЛЬНЫЙ С БОБОВЫМИ </t>
  </si>
  <si>
    <t>67</t>
  </si>
  <si>
    <t>102</t>
  </si>
  <si>
    <t>278</t>
  </si>
  <si>
    <t>КОТЛЕТЫ РЫБНЫЕ С МАСЛОМ  90/5</t>
  </si>
  <si>
    <t>125</t>
  </si>
  <si>
    <t>РАССОЛЬНИК ЛЕНИНГРАДСКИЙ</t>
  </si>
  <si>
    <t>ЗАПЕКАНКА ИЗ ТВОРОГА / МОЛОКО СГУЩ 160/20</t>
  </si>
  <si>
    <t>96</t>
  </si>
  <si>
    <t>223</t>
  </si>
  <si>
    <t>БУТЕРБРОДЫ С КОТЛЕТОЙ МЯСНОЙ И СОЛЕНЫМИ ОГУРЦАМИ 30/90/30</t>
  </si>
  <si>
    <t>КОМПОТ ИЗ СВЕЖИХ ПЛОДОВ (1-ЫЙ ВАРИАНТ) ЯБЛОЧНЫЙ</t>
  </si>
  <si>
    <t>КАША  МОЛОЧНАЯ РИСОВАЯ ЖИДКАЯ</t>
  </si>
  <si>
    <t xml:space="preserve">КАКАО С МОЛОКОМ </t>
  </si>
  <si>
    <t>189</t>
  </si>
  <si>
    <t>1</t>
  </si>
  <si>
    <t>булочное</t>
  </si>
  <si>
    <t>ФРУКТЫ СВЕЖИЕ ПО СЕЗОНУ/ЯБЛОКИ/</t>
  </si>
  <si>
    <t>СУП-ЛАПША ДОМАШНЯЯ</t>
  </si>
  <si>
    <t>КАША ПШЕНИЧНАЯ РАССЫПЧАТАЯ С ОВОЩАМИ</t>
  </si>
  <si>
    <t>СОК ФРУКТОВЫЙ/ВИНОГРАДНЫЙ/</t>
  </si>
  <si>
    <t>113</t>
  </si>
  <si>
    <t>181</t>
  </si>
  <si>
    <t>219</t>
  </si>
  <si>
    <t>57.7</t>
  </si>
  <si>
    <t>56.6</t>
  </si>
  <si>
    <t>АЗУ С ОВОЩАМИ И МЯСОМ</t>
  </si>
  <si>
    <t>КИСЛОМОЛОЧНЫЙ НАПИТОК /ЙОГУРТ 2,5%/</t>
  </si>
  <si>
    <t>260</t>
  </si>
  <si>
    <t>БОРЩ ПО-КУБАНСКИ</t>
  </si>
  <si>
    <t>КАРТОФЕЛЬ  ПО-СТАНИЧНОМУ</t>
  </si>
  <si>
    <t>КОТЛЕТЫ  КУРИНЫЕ "КАЗАЧОК"</t>
  </si>
  <si>
    <t>УЗВАР ИЗ СУШЕНЫХ ПЛОДОВ И ЯГОД</t>
  </si>
  <si>
    <t>БУЛОЧКА ДОМАШНЯЯ ПП</t>
  </si>
  <si>
    <t>СЫР (ПОРЦИЯМИ)</t>
  </si>
  <si>
    <t>15</t>
  </si>
  <si>
    <t>САЛАТ ИЗ МОРКОВИ И ЗЕЛЕНОГО ГОРОШКА</t>
  </si>
  <si>
    <t>КАРТОФЕЛЬ ЗАПЕЧЕННЫЙ С ОВОЩАМИ И ЯЙЦОМ</t>
  </si>
  <si>
    <t>КОТЛЕТЫ РЫБНЫЕ ЛЮБИТЕЛЬСКИЕ С МАСЛОМ 90/5</t>
  </si>
  <si>
    <t>40</t>
  </si>
  <si>
    <t>241</t>
  </si>
  <si>
    <t xml:space="preserve">СУП ИЗ ОВОЩЕЙ </t>
  </si>
  <si>
    <t>МАКАРОНЫ, ЗАПЕЧЕННЫЕ С ЯЙЦОМ</t>
  </si>
  <si>
    <t>ТТК 2</t>
  </si>
  <si>
    <t>99</t>
  </si>
  <si>
    <t xml:space="preserve">ХЛЕБ РЖАНОЙ  </t>
  </si>
  <si>
    <t>ЗАПЕКАНКА ИЗ СУБПРОДУКТОВ ГОВЯЖЬИХ  С ОВОЩАМИ/ СОУС ТОМАТНЫЙ С ОВОЩАМИ</t>
  </si>
  <si>
    <t xml:space="preserve">КАРТОФЕЛЬ ОТВАРНОЙ </t>
  </si>
  <si>
    <t>БУТЕРБРОДЫ С МАСЛОМ И СЫРОМ</t>
  </si>
  <si>
    <t>КИСЛОМОЛОЧНЫЙ НАПИТОК /КЕФИР 2,5%/</t>
  </si>
  <si>
    <t>хлеб бел.</t>
  </si>
  <si>
    <t>ФРУКТЫ СВЕЖИЕ ПО СЕЗОНУ /МАНДАРИНЫ ИЛИ АПЕЛЬСИНЫ/</t>
  </si>
  <si>
    <t>ТЕФТЕЛИ МЯСНЫЕ  110/20</t>
  </si>
  <si>
    <t>СЫРНИКИ ИЗ ТВОРОГА СО СМЕТАНОЙ 75/10</t>
  </si>
  <si>
    <t>БИТОЧКИ  РЫБНЫЕ /СОУС МОЛОЧНЫЙ 90/25</t>
  </si>
  <si>
    <t>кисломол.</t>
  </si>
  <si>
    <t>Николаенко Г.С.</t>
  </si>
  <si>
    <t>ОВОЩИ НАТУРАЛЬНЫЕ ПО СЕЗОНУ /ТОМАТЫ СВЕЖИЕ/</t>
  </si>
  <si>
    <t>ОВОЩИ НАТУРАЛЬНЫЕ ПО СЕЗОНУ/ОГУРЦЫ СВЕЖИЕ/</t>
  </si>
  <si>
    <t>САЛАТ ВИТАМИННЫЙ (1 ВАРИАНТ)</t>
  </si>
  <si>
    <t>КИСЛОМОЛОЧНЫЙ НАПИТОК / КЕФИР 2,5%/</t>
  </si>
  <si>
    <t>САЛАТ ИЗ СВЕЖИХ ПОМИДОРОВ СО СЛАДКИМ ПЕРЦЕМ</t>
  </si>
  <si>
    <t>ОВОЩИ НАТУРАЛЬНЫЕ ПО СЕЗОНУ /ОГУРЦЫ СВЕЖИЕ/</t>
  </si>
  <si>
    <t>МБОУ СОШ № 21 пгт. Черноморского МО Северский район им. майора милиции ГУВД КК Енина С.Г.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</si>
</sst>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0" borderId="25" xfId="0" applyBorder="1"/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4" xfId="0" applyFill="1" applyBorder="1"/>
    <xf numFmtId="0" fontId="0" fillId="0" borderId="2" xfId="0" applyFill="1" applyBorder="1"/>
    <xf numFmtId="0" fontId="0" fillId="0" borderId="1" xfId="0" applyFill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5" fillId="3" borderId="32" xfId="0" applyFont="1" applyFill="1" applyBorder="1" applyAlignment="1">
      <alignment vertical="top" wrapText="1"/>
    </xf>
    <xf numFmtId="0" fontId="5" fillId="3" borderId="3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/>
    <xf numFmtId="0" fontId="5" fillId="3" borderId="5" xfId="0" applyFont="1" applyFill="1" applyBorder="1" applyAlignment="1">
      <alignment horizontal="center" vertical="top" wrapText="1"/>
    </xf>
    <xf numFmtId="0" fontId="5" fillId="0" borderId="10" xfId="0" applyNumberFormat="1" applyFont="1" applyBorder="1" applyAlignment="1">
      <alignment horizontal="center"/>
    </xf>
    <xf numFmtId="0" fontId="2" fillId="0" borderId="2" xfId="0" applyFont="1" applyFill="1" applyBorder="1"/>
    <xf numFmtId="0" fontId="14" fillId="5" borderId="24" xfId="0" applyFont="1" applyFill="1" applyBorder="1" applyAlignment="1">
      <alignment horizontal="left" vertical="center" wrapText="1"/>
    </xf>
    <xf numFmtId="2" fontId="0" fillId="5" borderId="1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0" fontId="0" fillId="5" borderId="2" xfId="0" applyFill="1" applyBorder="1"/>
    <xf numFmtId="0" fontId="15" fillId="5" borderId="24" xfId="0" applyFont="1" applyFill="1" applyBorder="1" applyAlignment="1">
      <alignment horizontal="left" vertical="center" wrapText="1"/>
    </xf>
    <xf numFmtId="2" fontId="0" fillId="5" borderId="5" xfId="0" applyNumberFormat="1" applyFill="1" applyBorder="1" applyProtection="1">
      <protection locked="0"/>
    </xf>
    <xf numFmtId="0" fontId="14" fillId="5" borderId="24" xfId="0" applyNumberFormat="1" applyFont="1" applyFill="1" applyBorder="1" applyAlignment="1">
      <alignment horizontal="center" vertical="center" wrapText="1"/>
    </xf>
    <xf numFmtId="164" fontId="14" fillId="5" borderId="24" xfId="0" applyNumberFormat="1" applyFont="1" applyFill="1" applyBorder="1" applyAlignment="1">
      <alignment horizontal="center" vertical="center" wrapText="1"/>
    </xf>
    <xf numFmtId="0" fontId="14" fillId="5" borderId="24" xfId="0" applyFont="1" applyFill="1" applyBorder="1" applyAlignment="1">
      <alignment horizontal="center" vertical="center" wrapText="1"/>
    </xf>
    <xf numFmtId="0" fontId="15" fillId="5" borderId="24" xfId="0" applyNumberFormat="1" applyFont="1" applyFill="1" applyBorder="1" applyAlignment="1">
      <alignment horizontal="center" vertical="center" wrapText="1"/>
    </xf>
    <xf numFmtId="164" fontId="15" fillId="5" borderId="24" xfId="0" applyNumberFormat="1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2" fontId="0" fillId="5" borderId="3" xfId="0" applyNumberFormat="1" applyFill="1" applyBorder="1" applyProtection="1">
      <protection locked="0"/>
    </xf>
    <xf numFmtId="0" fontId="14" fillId="5" borderId="40" xfId="0" applyFont="1" applyFill="1" applyBorder="1" applyAlignment="1">
      <alignment horizontal="left" vertical="center" wrapText="1"/>
    </xf>
    <xf numFmtId="0" fontId="14" fillId="5" borderId="41" xfId="0" applyNumberFormat="1" applyFont="1" applyFill="1" applyBorder="1" applyAlignment="1">
      <alignment horizontal="center" vertical="center" wrapText="1"/>
    </xf>
    <xf numFmtId="164" fontId="14" fillId="5" borderId="42" xfId="0" applyNumberFormat="1" applyFont="1" applyFill="1" applyBorder="1" applyAlignment="1">
      <alignment horizontal="center" vertical="center" wrapText="1"/>
    </xf>
    <xf numFmtId="0" fontId="14" fillId="5" borderId="43" xfId="0" applyFont="1" applyFill="1" applyBorder="1" applyAlignment="1">
      <alignment horizontal="center" vertical="center" wrapText="1"/>
    </xf>
    <xf numFmtId="0" fontId="14" fillId="5" borderId="39" xfId="0" applyFont="1" applyFill="1" applyBorder="1" applyAlignment="1">
      <alignment horizontal="left" vertical="center" wrapText="1"/>
    </xf>
    <xf numFmtId="0" fontId="14" fillId="5" borderId="35" xfId="0" applyNumberFormat="1" applyFont="1" applyFill="1" applyBorder="1" applyAlignment="1">
      <alignment horizontal="center" vertical="center" wrapText="1"/>
    </xf>
    <xf numFmtId="164" fontId="15" fillId="5" borderId="35" xfId="0" applyNumberFormat="1" applyFont="1" applyFill="1" applyBorder="1" applyAlignment="1">
      <alignment horizontal="center" vertical="center" wrapText="1"/>
    </xf>
    <xf numFmtId="0" fontId="14" fillId="5" borderId="35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 applyProtection="1">
      <alignment horizontal="center" vertical="top" wrapText="1"/>
      <protection locked="0"/>
    </xf>
    <xf numFmtId="0" fontId="14" fillId="5" borderId="31" xfId="0" applyFont="1" applyFill="1" applyBorder="1" applyAlignment="1">
      <alignment horizontal="left" vertical="center" wrapText="1"/>
    </xf>
    <xf numFmtId="0" fontId="14" fillId="5" borderId="31" xfId="0" applyNumberFormat="1" applyFont="1" applyFill="1" applyBorder="1" applyAlignment="1">
      <alignment horizontal="center" vertical="center" wrapText="1"/>
    </xf>
    <xf numFmtId="164" fontId="15" fillId="5" borderId="31" xfId="0" applyNumberFormat="1" applyFont="1" applyFill="1" applyBorder="1" applyAlignment="1">
      <alignment horizontal="center" vertical="center" wrapText="1"/>
    </xf>
    <xf numFmtId="0" fontId="14" fillId="5" borderId="31" xfId="0" applyFont="1" applyFill="1" applyBorder="1" applyAlignment="1">
      <alignment horizontal="center" vertical="center" wrapText="1"/>
    </xf>
    <xf numFmtId="0" fontId="14" fillId="5" borderId="24" xfId="0" applyFont="1" applyFill="1" applyBorder="1" applyAlignment="1">
      <alignment horizontal="left" vertical="top" wrapText="1"/>
    </xf>
    <xf numFmtId="0" fontId="0" fillId="4" borderId="4" xfId="0" applyFill="1" applyBorder="1"/>
    <xf numFmtId="0" fontId="0" fillId="4" borderId="2" xfId="0" applyFill="1" applyBorder="1"/>
    <xf numFmtId="0" fontId="0" fillId="4" borderId="1" xfId="0" applyFill="1" applyBorder="1"/>
    <xf numFmtId="0" fontId="3" fillId="4" borderId="2" xfId="0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8" fillId="4" borderId="26" xfId="0" applyFont="1" applyFill="1" applyBorder="1" applyAlignment="1" applyProtection="1">
      <alignment horizontal="right"/>
      <protection locked="0"/>
    </xf>
    <xf numFmtId="0" fontId="5" fillId="4" borderId="5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 wrapText="1"/>
    </xf>
    <xf numFmtId="164" fontId="5" fillId="4" borderId="5" xfId="0" applyNumberFormat="1" applyFont="1" applyFill="1" applyBorder="1" applyAlignment="1">
      <alignment horizontal="center" vertical="top" wrapText="1"/>
    </xf>
    <xf numFmtId="0" fontId="5" fillId="4" borderId="27" xfId="0" applyFont="1" applyFill="1" applyBorder="1" applyAlignment="1">
      <alignment horizontal="center" vertical="top" wrapText="1"/>
    </xf>
    <xf numFmtId="2" fontId="5" fillId="4" borderId="5" xfId="0" applyNumberFormat="1" applyFont="1" applyFill="1" applyBorder="1" applyAlignment="1">
      <alignment horizontal="center" vertical="top" wrapText="1"/>
    </xf>
    <xf numFmtId="0" fontId="8" fillId="4" borderId="2" xfId="0" applyFont="1" applyFill="1" applyBorder="1" applyAlignment="1" applyProtection="1">
      <alignment horizontal="right"/>
      <protection locked="0"/>
    </xf>
    <xf numFmtId="0" fontId="5" fillId="4" borderId="2" xfId="0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17" xfId="0" applyFont="1" applyFill="1" applyBorder="1" applyAlignment="1">
      <alignment horizontal="center" vertical="top" wrapText="1"/>
    </xf>
    <xf numFmtId="2" fontId="5" fillId="4" borderId="2" xfId="0" applyNumberFormat="1" applyFont="1" applyFill="1" applyBorder="1" applyAlignment="1">
      <alignment horizontal="center" vertical="top" wrapText="1"/>
    </xf>
    <xf numFmtId="0" fontId="5" fillId="4" borderId="18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0" fillId="4" borderId="25" xfId="0" applyFill="1" applyBorder="1"/>
    <xf numFmtId="164" fontId="5" fillId="4" borderId="2" xfId="0" applyNumberFormat="1" applyFont="1" applyFill="1" applyBorder="1" applyAlignment="1">
      <alignment horizontal="center" vertical="top" wrapText="1"/>
    </xf>
    <xf numFmtId="0" fontId="0" fillId="0" borderId="5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14" fillId="4" borderId="2" xfId="0" applyFont="1" applyFill="1" applyBorder="1" applyAlignment="1">
      <alignment horizontal="left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64" fontId="15" fillId="4" borderId="2" xfId="0" applyNumberFormat="1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2" fontId="0" fillId="4" borderId="2" xfId="0" applyNumberFormat="1" applyFill="1" applyBorder="1" applyProtection="1">
      <protection locked="0"/>
    </xf>
    <xf numFmtId="0" fontId="5" fillId="4" borderId="4" xfId="0" applyFont="1" applyFill="1" applyBorder="1" applyAlignment="1">
      <alignment horizontal="center"/>
    </xf>
    <xf numFmtId="0" fontId="8" fillId="4" borderId="7" xfId="0" applyFont="1" applyFill="1" applyBorder="1" applyAlignment="1" applyProtection="1">
      <alignment horizontal="right"/>
      <protection locked="0"/>
    </xf>
    <xf numFmtId="0" fontId="5" fillId="4" borderId="6" xfId="0" applyFont="1" applyFill="1" applyBorder="1" applyAlignment="1">
      <alignment vertical="top" wrapText="1"/>
    </xf>
    <xf numFmtId="0" fontId="5" fillId="4" borderId="6" xfId="0" applyFont="1" applyFill="1" applyBorder="1" applyAlignment="1">
      <alignment horizontal="center" vertical="top" wrapText="1"/>
    </xf>
    <xf numFmtId="164" fontId="5" fillId="4" borderId="6" xfId="0" applyNumberFormat="1" applyFont="1" applyFill="1" applyBorder="1" applyAlignment="1">
      <alignment horizontal="center" vertical="top" wrapText="1"/>
    </xf>
    <xf numFmtId="0" fontId="5" fillId="4" borderId="25" xfId="0" applyFont="1" applyFill="1" applyBorder="1" applyAlignment="1">
      <alignment horizontal="center" vertical="top" wrapText="1"/>
    </xf>
    <xf numFmtId="2" fontId="5" fillId="4" borderId="6" xfId="0" applyNumberFormat="1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/>
    </xf>
    <xf numFmtId="2" fontId="16" fillId="5" borderId="1" xfId="0" applyNumberFormat="1" applyFont="1" applyFill="1" applyBorder="1" applyProtection="1">
      <protection locked="0"/>
    </xf>
    <xf numFmtId="2" fontId="16" fillId="5" borderId="4" xfId="0" applyNumberFormat="1" applyFont="1" applyFill="1" applyBorder="1" applyProtection="1">
      <protection locked="0"/>
    </xf>
    <xf numFmtId="2" fontId="16" fillId="5" borderId="2" xfId="0" applyNumberFormat="1" applyFont="1" applyFill="1" applyBorder="1" applyProtection="1">
      <protection locked="0"/>
    </xf>
    <xf numFmtId="2" fontId="16" fillId="5" borderId="5" xfId="0" applyNumberFormat="1" applyFont="1" applyFill="1" applyBorder="1" applyProtection="1">
      <protection locked="0"/>
    </xf>
    <xf numFmtId="0" fontId="17" fillId="4" borderId="2" xfId="0" applyFont="1" applyFill="1" applyBorder="1" applyAlignment="1">
      <alignment horizontal="center" vertical="top" wrapText="1"/>
    </xf>
    <xf numFmtId="0" fontId="17" fillId="4" borderId="17" xfId="0" applyFont="1" applyFill="1" applyBorder="1" applyAlignment="1">
      <alignment horizontal="center" vertical="top" wrapText="1"/>
    </xf>
    <xf numFmtId="1" fontId="16" fillId="5" borderId="1" xfId="0" applyNumberFormat="1" applyFont="1" applyFill="1" applyBorder="1" applyAlignment="1" applyProtection="1">
      <alignment horizontal="center"/>
      <protection locked="0"/>
    </xf>
    <xf numFmtId="1" fontId="16" fillId="5" borderId="4" xfId="0" applyNumberFormat="1" applyFont="1" applyFill="1" applyBorder="1" applyAlignment="1" applyProtection="1">
      <alignment horizontal="center"/>
      <protection locked="0"/>
    </xf>
    <xf numFmtId="1" fontId="16" fillId="5" borderId="2" xfId="0" applyNumberFormat="1" applyFont="1" applyFill="1" applyBorder="1" applyAlignment="1" applyProtection="1">
      <alignment horizontal="center"/>
      <protection locked="0"/>
    </xf>
    <xf numFmtId="1" fontId="16" fillId="5" borderId="3" xfId="0" applyNumberFormat="1" applyFont="1" applyFill="1" applyBorder="1" applyAlignment="1" applyProtection="1">
      <alignment horizontal="center"/>
      <protection locked="0"/>
    </xf>
    <xf numFmtId="1" fontId="16" fillId="5" borderId="15" xfId="0" applyNumberFormat="1" applyFont="1" applyFill="1" applyBorder="1" applyAlignment="1" applyProtection="1">
      <alignment horizontal="center"/>
      <protection locked="0"/>
    </xf>
    <xf numFmtId="0" fontId="16" fillId="5" borderId="1" xfId="0" applyFont="1" applyFill="1" applyBorder="1" applyAlignment="1" applyProtection="1">
      <alignment horizontal="center"/>
      <protection locked="0"/>
    </xf>
    <xf numFmtId="1" fontId="16" fillId="5" borderId="38" xfId="0" applyNumberFormat="1" applyFont="1" applyFill="1" applyBorder="1" applyAlignment="1" applyProtection="1">
      <alignment horizontal="center"/>
      <protection locked="0"/>
    </xf>
    <xf numFmtId="0" fontId="16" fillId="5" borderId="4" xfId="0" applyFont="1" applyFill="1" applyBorder="1" applyAlignment="1" applyProtection="1">
      <alignment horizontal="center"/>
      <protection locked="0"/>
    </xf>
    <xf numFmtId="1" fontId="16" fillId="5" borderId="17" xfId="0" applyNumberFormat="1" applyFont="1" applyFill="1" applyBorder="1" applyAlignment="1" applyProtection="1">
      <alignment horizontal="center"/>
      <protection locked="0"/>
    </xf>
    <xf numFmtId="0" fontId="16" fillId="5" borderId="2" xfId="0" applyFont="1" applyFill="1" applyBorder="1" applyAlignment="1" applyProtection="1">
      <alignment horizontal="center"/>
      <protection locked="0"/>
    </xf>
    <xf numFmtId="1" fontId="16" fillId="5" borderId="23" xfId="0" applyNumberFormat="1" applyFont="1" applyFill="1" applyBorder="1" applyAlignment="1" applyProtection="1">
      <alignment horizontal="center"/>
      <protection locked="0"/>
    </xf>
    <xf numFmtId="0" fontId="16" fillId="5" borderId="3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Protection="1">
      <protection locked="0"/>
    </xf>
    <xf numFmtId="1" fontId="0" fillId="5" borderId="36" xfId="0" applyNumberFormat="1" applyFill="1" applyBorder="1" applyAlignment="1" applyProtection="1">
      <alignment horizontal="center"/>
      <protection locked="0"/>
    </xf>
    <xf numFmtId="2" fontId="0" fillId="5" borderId="5" xfId="0" applyNumberFormat="1" applyFill="1" applyBorder="1" applyAlignment="1" applyProtection="1">
      <alignment horizontal="center"/>
      <protection locked="0"/>
    </xf>
    <xf numFmtId="1" fontId="0" fillId="5" borderId="34" xfId="0" applyNumberFormat="1" applyFill="1" applyBorder="1" applyAlignment="1" applyProtection="1">
      <alignment horizontal="center"/>
      <protection locked="0"/>
    </xf>
    <xf numFmtId="1" fontId="0" fillId="5" borderId="37" xfId="0" applyNumberFormat="1" applyFill="1" applyBorder="1" applyAlignment="1" applyProtection="1">
      <alignment horizontal="center"/>
      <protection locked="0"/>
    </xf>
    <xf numFmtId="0" fontId="0" fillId="0" borderId="33" xfId="0" applyFill="1" applyBorder="1" applyAlignment="1"/>
    <xf numFmtId="0" fontId="14" fillId="5" borderId="31" xfId="0" applyFont="1" applyFill="1" applyBorder="1" applyAlignment="1">
      <alignment vertical="center" wrapText="1"/>
    </xf>
    <xf numFmtId="1" fontId="0" fillId="5" borderId="44" xfId="0" applyNumberFormat="1" applyFill="1" applyBorder="1" applyAlignment="1" applyProtection="1">
      <alignment horizontal="center"/>
      <protection locked="0"/>
    </xf>
    <xf numFmtId="0" fontId="14" fillId="5" borderId="34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110" zoomScaleNormal="110" zoomScaleSheetLayoutView="110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customWidth="1"/>
    <col min="13" max="16384" width="9.140625" style="2"/>
  </cols>
  <sheetData>
    <row r="1" spans="1:12" ht="15" x14ac:dyDescent="0.25">
      <c r="A1" s="1" t="s">
        <v>7</v>
      </c>
      <c r="C1" s="152" t="s">
        <v>196</v>
      </c>
      <c r="D1" s="153"/>
      <c r="E1" s="153"/>
      <c r="F1" s="9" t="s">
        <v>16</v>
      </c>
      <c r="G1" s="2" t="s">
        <v>17</v>
      </c>
      <c r="H1" s="154" t="s">
        <v>38</v>
      </c>
      <c r="I1" s="154"/>
      <c r="J1" s="154"/>
      <c r="K1" s="154"/>
    </row>
    <row r="2" spans="1:12" ht="18" x14ac:dyDescent="0.2">
      <c r="A2" s="29" t="s">
        <v>6</v>
      </c>
      <c r="C2" s="2"/>
      <c r="G2" s="2" t="s">
        <v>18</v>
      </c>
      <c r="H2" s="154" t="s">
        <v>189</v>
      </c>
      <c r="I2" s="154"/>
      <c r="J2" s="154"/>
      <c r="K2" s="154"/>
    </row>
    <row r="3" spans="1:12" ht="17.25" customHeight="1" x14ac:dyDescent="0.2">
      <c r="A3" s="4" t="s">
        <v>8</v>
      </c>
      <c r="C3" s="2"/>
      <c r="D3" s="3"/>
      <c r="E3" s="32" t="s">
        <v>9</v>
      </c>
      <c r="G3" s="2" t="s">
        <v>19</v>
      </c>
      <c r="H3" s="36">
        <v>25</v>
      </c>
      <c r="I3" s="36">
        <v>3</v>
      </c>
      <c r="J3" s="37">
        <v>2025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14</v>
      </c>
      <c r="B5" s="34" t="s">
        <v>15</v>
      </c>
      <c r="C5" s="30" t="s">
        <v>0</v>
      </c>
      <c r="D5" s="30" t="s">
        <v>13</v>
      </c>
      <c r="E5" s="30" t="s">
        <v>12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10</v>
      </c>
      <c r="K5" s="31" t="s">
        <v>11</v>
      </c>
      <c r="L5" s="30" t="s">
        <v>34</v>
      </c>
    </row>
    <row r="6" spans="1:12" ht="15" x14ac:dyDescent="0.25">
      <c r="A6" s="15">
        <v>1</v>
      </c>
      <c r="B6" s="16">
        <v>1</v>
      </c>
      <c r="C6" s="17" t="s">
        <v>20</v>
      </c>
      <c r="D6" s="44" t="s">
        <v>21</v>
      </c>
      <c r="E6" s="57" t="s">
        <v>105</v>
      </c>
      <c r="F6" s="128">
        <v>150</v>
      </c>
      <c r="G6" s="128">
        <v>5</v>
      </c>
      <c r="H6" s="128">
        <v>7.8</v>
      </c>
      <c r="I6" s="132">
        <v>25.2</v>
      </c>
      <c r="J6" s="128">
        <v>198.2</v>
      </c>
      <c r="K6" s="133">
        <v>175</v>
      </c>
      <c r="L6" s="122">
        <v>12.6</v>
      </c>
    </row>
    <row r="7" spans="1:12" ht="15" x14ac:dyDescent="0.25">
      <c r="A7" s="18"/>
      <c r="B7" s="12"/>
      <c r="C7" s="8"/>
      <c r="D7" s="6"/>
      <c r="E7" s="57"/>
      <c r="F7" s="129"/>
      <c r="G7" s="129"/>
      <c r="H7" s="129"/>
      <c r="I7" s="134"/>
      <c r="J7" s="129"/>
      <c r="K7" s="135"/>
      <c r="L7" s="123"/>
    </row>
    <row r="8" spans="1:12" ht="15" x14ac:dyDescent="0.25">
      <c r="A8" s="18"/>
      <c r="B8" s="12"/>
      <c r="C8" s="8"/>
      <c r="D8" s="5" t="s">
        <v>22</v>
      </c>
      <c r="E8" s="57" t="s">
        <v>106</v>
      </c>
      <c r="F8" s="130">
        <v>180</v>
      </c>
      <c r="G8" s="130">
        <v>3</v>
      </c>
      <c r="H8" s="130">
        <v>2.2000000000000002</v>
      </c>
      <c r="I8" s="136">
        <v>12.6</v>
      </c>
      <c r="J8" s="130">
        <v>82.7</v>
      </c>
      <c r="K8" s="137">
        <v>379</v>
      </c>
      <c r="L8" s="124">
        <v>12</v>
      </c>
    </row>
    <row r="9" spans="1:12" ht="15" x14ac:dyDescent="0.25">
      <c r="A9" s="18"/>
      <c r="B9" s="12"/>
      <c r="C9" s="8"/>
      <c r="D9" s="5" t="s">
        <v>31</v>
      </c>
      <c r="E9" s="57" t="s">
        <v>178</v>
      </c>
      <c r="F9" s="130">
        <v>20</v>
      </c>
      <c r="G9" s="130">
        <v>1.1000000000000001</v>
      </c>
      <c r="H9" s="130">
        <v>0.2</v>
      </c>
      <c r="I9" s="136">
        <v>9.9</v>
      </c>
      <c r="J9" s="130">
        <v>45.98</v>
      </c>
      <c r="K9" s="137" t="s">
        <v>39</v>
      </c>
      <c r="L9" s="124">
        <v>1.8</v>
      </c>
    </row>
    <row r="10" spans="1:12" ht="15" x14ac:dyDescent="0.25">
      <c r="A10" s="18"/>
      <c r="B10" s="12"/>
      <c r="C10" s="8"/>
      <c r="D10" s="60"/>
      <c r="E10" s="57"/>
      <c r="F10" s="130"/>
      <c r="G10" s="130"/>
      <c r="H10" s="130"/>
      <c r="I10" s="136"/>
      <c r="J10" s="130"/>
      <c r="K10" s="137"/>
      <c r="L10" s="124"/>
    </row>
    <row r="11" spans="1:12" ht="15" x14ac:dyDescent="0.25">
      <c r="A11" s="18"/>
      <c r="B11" s="12"/>
      <c r="C11" s="8"/>
      <c r="D11" s="40" t="s">
        <v>23</v>
      </c>
      <c r="E11" s="57" t="s">
        <v>107</v>
      </c>
      <c r="F11" s="130">
        <v>55</v>
      </c>
      <c r="G11" s="130">
        <v>5.8</v>
      </c>
      <c r="H11" s="130">
        <v>11.6</v>
      </c>
      <c r="I11" s="136">
        <v>15.1</v>
      </c>
      <c r="J11" s="130">
        <v>198.2</v>
      </c>
      <c r="K11" s="137">
        <v>3</v>
      </c>
      <c r="L11" s="124">
        <v>17.100000000000001</v>
      </c>
    </row>
    <row r="12" spans="1:12" ht="15.75" thickBot="1" x14ac:dyDescent="0.3">
      <c r="A12" s="18"/>
      <c r="B12" s="12"/>
      <c r="C12" s="8"/>
      <c r="D12" s="41" t="s">
        <v>24</v>
      </c>
      <c r="E12" s="61" t="s">
        <v>108</v>
      </c>
      <c r="F12" s="131">
        <v>100</v>
      </c>
      <c r="G12" s="131">
        <v>0.5</v>
      </c>
      <c r="H12" s="131">
        <v>0.5</v>
      </c>
      <c r="I12" s="138">
        <v>11.8</v>
      </c>
      <c r="J12" s="131">
        <v>56.4</v>
      </c>
      <c r="K12" s="139">
        <v>338</v>
      </c>
      <c r="L12" s="125">
        <v>13</v>
      </c>
    </row>
    <row r="13" spans="1:12" ht="15" x14ac:dyDescent="0.25">
      <c r="A13" s="19"/>
      <c r="B13" s="14"/>
      <c r="C13" s="6"/>
      <c r="D13" s="96" t="s">
        <v>32</v>
      </c>
      <c r="E13" s="97"/>
      <c r="F13" s="126">
        <f>SUM(F6:F12)</f>
        <v>505</v>
      </c>
      <c r="G13" s="126">
        <f>SUM(G6:G12)</f>
        <v>15.399999999999999</v>
      </c>
      <c r="H13" s="126">
        <f>SUM(H6:H12)</f>
        <v>22.299999999999997</v>
      </c>
      <c r="I13" s="126">
        <f>SUM(I6:I12)</f>
        <v>74.599999999999994</v>
      </c>
      <c r="J13" s="126">
        <f>SUM(J6:J12)</f>
        <v>581.4799999999999</v>
      </c>
      <c r="K13" s="127"/>
      <c r="L13" s="126">
        <f>SUM(L6:L12)</f>
        <v>56.5</v>
      </c>
    </row>
    <row r="14" spans="1:12" ht="30" x14ac:dyDescent="0.25">
      <c r="A14" s="20">
        <f>A6</f>
        <v>1</v>
      </c>
      <c r="B14" s="10">
        <f>B6</f>
        <v>1</v>
      </c>
      <c r="C14" s="7" t="s">
        <v>25</v>
      </c>
      <c r="D14" s="42" t="s">
        <v>26</v>
      </c>
      <c r="E14" s="57" t="s">
        <v>190</v>
      </c>
      <c r="F14" s="63">
        <v>60</v>
      </c>
      <c r="G14" s="64">
        <v>1</v>
      </c>
      <c r="H14" s="64">
        <v>0</v>
      </c>
      <c r="I14" s="64">
        <v>2</v>
      </c>
      <c r="J14" s="64">
        <v>13</v>
      </c>
      <c r="K14" s="65" t="s">
        <v>46</v>
      </c>
      <c r="L14" s="59">
        <v>10.3</v>
      </c>
    </row>
    <row r="15" spans="1:12" ht="15" x14ac:dyDescent="0.25">
      <c r="A15" s="18"/>
      <c r="B15" s="12"/>
      <c r="C15" s="8"/>
      <c r="D15" s="43" t="s">
        <v>27</v>
      </c>
      <c r="E15" s="57" t="s">
        <v>40</v>
      </c>
      <c r="F15" s="63">
        <v>200</v>
      </c>
      <c r="G15" s="64">
        <v>5</v>
      </c>
      <c r="H15" s="64">
        <v>2</v>
      </c>
      <c r="I15" s="64">
        <v>20</v>
      </c>
      <c r="J15" s="64">
        <v>119</v>
      </c>
      <c r="K15" s="65" t="s">
        <v>47</v>
      </c>
      <c r="L15" s="59">
        <v>12</v>
      </c>
    </row>
    <row r="16" spans="1:12" ht="15" x14ac:dyDescent="0.25">
      <c r="A16" s="18"/>
      <c r="B16" s="12"/>
      <c r="C16" s="8"/>
      <c r="D16" s="43" t="s">
        <v>28</v>
      </c>
      <c r="E16" s="57" t="s">
        <v>41</v>
      </c>
      <c r="F16" s="63">
        <v>105</v>
      </c>
      <c r="G16" s="64">
        <v>11</v>
      </c>
      <c r="H16" s="64">
        <v>18</v>
      </c>
      <c r="I16" s="64">
        <v>9</v>
      </c>
      <c r="J16" s="64">
        <v>220</v>
      </c>
      <c r="K16" s="65" t="s">
        <v>48</v>
      </c>
      <c r="L16" s="59">
        <v>50.6</v>
      </c>
    </row>
    <row r="17" spans="1:12" ht="15" x14ac:dyDescent="0.25">
      <c r="A17" s="18"/>
      <c r="B17" s="12"/>
      <c r="C17" s="8"/>
      <c r="D17" s="43" t="s">
        <v>29</v>
      </c>
      <c r="E17" s="57" t="s">
        <v>180</v>
      </c>
      <c r="F17" s="63">
        <v>150</v>
      </c>
      <c r="G17" s="64">
        <v>3</v>
      </c>
      <c r="H17" s="64">
        <v>4</v>
      </c>
      <c r="I17" s="64">
        <v>24</v>
      </c>
      <c r="J17" s="64">
        <v>150</v>
      </c>
      <c r="K17" s="65" t="s">
        <v>49</v>
      </c>
      <c r="L17" s="59">
        <v>13</v>
      </c>
    </row>
    <row r="18" spans="1:12" ht="15" x14ac:dyDescent="0.25">
      <c r="A18" s="18"/>
      <c r="B18" s="12"/>
      <c r="C18" s="8"/>
      <c r="D18" s="43" t="s">
        <v>30</v>
      </c>
      <c r="E18" s="57" t="s">
        <v>43</v>
      </c>
      <c r="F18" s="63">
        <v>200</v>
      </c>
      <c r="G18" s="64">
        <v>0</v>
      </c>
      <c r="H18" s="64">
        <v>0</v>
      </c>
      <c r="I18" s="64">
        <v>29</v>
      </c>
      <c r="J18" s="64">
        <v>120</v>
      </c>
      <c r="K18" s="65" t="s">
        <v>50</v>
      </c>
      <c r="L18" s="59">
        <v>6.6</v>
      </c>
    </row>
    <row r="19" spans="1:12" ht="15" x14ac:dyDescent="0.25">
      <c r="A19" s="18"/>
      <c r="B19" s="12"/>
      <c r="C19" s="8"/>
      <c r="D19" s="43" t="s">
        <v>183</v>
      </c>
      <c r="E19" s="61" t="s">
        <v>44</v>
      </c>
      <c r="F19" s="66">
        <v>30</v>
      </c>
      <c r="G19" s="67">
        <v>2</v>
      </c>
      <c r="H19" s="67">
        <v>0</v>
      </c>
      <c r="I19" s="67">
        <v>15</v>
      </c>
      <c r="J19" s="67">
        <v>71</v>
      </c>
      <c r="K19" s="68" t="s">
        <v>51</v>
      </c>
      <c r="L19" s="59">
        <v>2.4</v>
      </c>
    </row>
    <row r="20" spans="1:12" ht="15" x14ac:dyDescent="0.25">
      <c r="A20" s="18"/>
      <c r="B20" s="12"/>
      <c r="C20" s="8"/>
      <c r="D20" s="43" t="s">
        <v>31</v>
      </c>
      <c r="E20" s="61" t="s">
        <v>45</v>
      </c>
      <c r="F20" s="66">
        <v>30</v>
      </c>
      <c r="G20" s="67">
        <v>1.99</v>
      </c>
      <c r="H20" s="67">
        <v>0</v>
      </c>
      <c r="I20" s="67">
        <v>13</v>
      </c>
      <c r="J20" s="67">
        <v>61</v>
      </c>
      <c r="K20" s="68" t="s">
        <v>51</v>
      </c>
      <c r="L20" s="59">
        <v>2.7</v>
      </c>
    </row>
    <row r="21" spans="1:12" ht="15.75" thickBot="1" x14ac:dyDescent="0.3">
      <c r="A21" s="19"/>
      <c r="B21" s="14"/>
      <c r="C21" s="6"/>
      <c r="D21" s="96" t="s">
        <v>32</v>
      </c>
      <c r="E21" s="97"/>
      <c r="F21" s="98">
        <f>SUM(F14:F20)</f>
        <v>775</v>
      </c>
      <c r="G21" s="98">
        <f>SUM(G14:G20)</f>
        <v>23.99</v>
      </c>
      <c r="H21" s="98">
        <f>SUM(H14:H20)</f>
        <v>24</v>
      </c>
      <c r="I21" s="98">
        <f>SUM(I14:I20)</f>
        <v>112</v>
      </c>
      <c r="J21" s="98">
        <f>SUM(J14:J20)</f>
        <v>754</v>
      </c>
      <c r="K21" s="99"/>
      <c r="L21" s="100">
        <f>SUM(L14:L20)</f>
        <v>97.600000000000009</v>
      </c>
    </row>
    <row r="22" spans="1:12" ht="15" x14ac:dyDescent="0.25">
      <c r="A22" s="18">
        <v>1</v>
      </c>
      <c r="B22" s="12">
        <v>1</v>
      </c>
      <c r="C22" s="155" t="s">
        <v>52</v>
      </c>
      <c r="D22" s="44" t="s">
        <v>21</v>
      </c>
      <c r="E22" s="57" t="s">
        <v>53</v>
      </c>
      <c r="F22" s="63">
        <v>150</v>
      </c>
      <c r="G22" s="64">
        <v>10</v>
      </c>
      <c r="H22" s="64">
        <v>8</v>
      </c>
      <c r="I22" s="64">
        <v>9</v>
      </c>
      <c r="J22" s="64">
        <v>161</v>
      </c>
      <c r="K22" s="65" t="s">
        <v>55</v>
      </c>
      <c r="L22" s="58">
        <v>46.5</v>
      </c>
    </row>
    <row r="23" spans="1:12" ht="15" x14ac:dyDescent="0.25">
      <c r="A23" s="18"/>
      <c r="B23" s="12"/>
      <c r="C23" s="156"/>
      <c r="D23" s="52" t="s">
        <v>30</v>
      </c>
      <c r="E23" s="57" t="s">
        <v>54</v>
      </c>
      <c r="F23" s="63">
        <v>200</v>
      </c>
      <c r="G23" s="64">
        <v>1</v>
      </c>
      <c r="H23" s="64">
        <v>0</v>
      </c>
      <c r="I23" s="64">
        <v>20</v>
      </c>
      <c r="J23" s="64">
        <v>83</v>
      </c>
      <c r="K23" s="65" t="s">
        <v>56</v>
      </c>
      <c r="L23" s="59">
        <v>11.5</v>
      </c>
    </row>
    <row r="24" spans="1:12" ht="15.75" thickBot="1" x14ac:dyDescent="0.3">
      <c r="A24" s="18"/>
      <c r="B24" s="12"/>
      <c r="C24" s="156"/>
      <c r="D24" s="41" t="s">
        <v>31</v>
      </c>
      <c r="E24" s="61" t="s">
        <v>45</v>
      </c>
      <c r="F24" s="63">
        <v>20</v>
      </c>
      <c r="G24" s="67">
        <v>1</v>
      </c>
      <c r="H24" s="67">
        <v>0</v>
      </c>
      <c r="I24" s="67">
        <v>10</v>
      </c>
      <c r="J24" s="67">
        <v>45.98</v>
      </c>
      <c r="K24" s="68" t="s">
        <v>51</v>
      </c>
      <c r="L24" s="69">
        <v>1.8</v>
      </c>
    </row>
    <row r="25" spans="1:12" ht="15" x14ac:dyDescent="0.25">
      <c r="A25" s="18"/>
      <c r="B25" s="12"/>
      <c r="C25" s="157"/>
      <c r="D25" s="90" t="s">
        <v>32</v>
      </c>
      <c r="E25" s="91"/>
      <c r="F25" s="92">
        <f>SUM(F22:F24)</f>
        <v>370</v>
      </c>
      <c r="G25" s="93">
        <f>SUM(G22:G24)</f>
        <v>12</v>
      </c>
      <c r="H25" s="93">
        <f>SUM(H22:H24)</f>
        <v>8</v>
      </c>
      <c r="I25" s="93">
        <f>SUM(I22:I24)</f>
        <v>39</v>
      </c>
      <c r="J25" s="93">
        <f>SUM(J22:J24)</f>
        <v>289.98</v>
      </c>
      <c r="K25" s="94"/>
      <c r="L25" s="95">
        <f>SUM(L22:L24)</f>
        <v>59.8</v>
      </c>
    </row>
    <row r="26" spans="1:12" ht="15.75" thickBot="1" x14ac:dyDescent="0.25">
      <c r="A26" s="23">
        <f>A6</f>
        <v>1</v>
      </c>
      <c r="B26" s="24">
        <f>B6</f>
        <v>1</v>
      </c>
      <c r="C26" s="149" t="s">
        <v>4</v>
      </c>
      <c r="D26" s="150"/>
      <c r="E26" s="25"/>
      <c r="F26" s="26">
        <v>1670</v>
      </c>
      <c r="G26" s="26">
        <v>51.49</v>
      </c>
      <c r="H26" s="26">
        <v>58.16</v>
      </c>
      <c r="I26" s="26">
        <v>225.86</v>
      </c>
      <c r="J26" s="26">
        <v>1640.93</v>
      </c>
      <c r="K26" s="26"/>
      <c r="L26" s="26">
        <v>212.8</v>
      </c>
    </row>
    <row r="27" spans="1:12" ht="30" x14ac:dyDescent="0.25">
      <c r="A27" s="11">
        <v>1</v>
      </c>
      <c r="B27" s="12">
        <v>2</v>
      </c>
      <c r="C27" s="17" t="s">
        <v>20</v>
      </c>
      <c r="D27" s="86" t="s">
        <v>26</v>
      </c>
      <c r="E27" s="57" t="s">
        <v>191</v>
      </c>
      <c r="F27" s="63">
        <v>60</v>
      </c>
      <c r="G27" s="67">
        <v>1</v>
      </c>
      <c r="H27" s="67">
        <v>0</v>
      </c>
      <c r="I27" s="67">
        <v>2</v>
      </c>
      <c r="J27" s="67">
        <v>11</v>
      </c>
      <c r="K27" s="65" t="s">
        <v>59</v>
      </c>
      <c r="L27" s="58">
        <v>10.5</v>
      </c>
    </row>
    <row r="28" spans="1:12" ht="15" x14ac:dyDescent="0.25">
      <c r="A28" s="11"/>
      <c r="B28" s="12"/>
      <c r="C28" s="8"/>
      <c r="D28" s="85" t="s">
        <v>21</v>
      </c>
      <c r="E28" s="57" t="s">
        <v>57</v>
      </c>
      <c r="F28" s="63">
        <v>150</v>
      </c>
      <c r="G28" s="67">
        <v>10</v>
      </c>
      <c r="H28" s="67">
        <v>19</v>
      </c>
      <c r="I28" s="67">
        <v>13</v>
      </c>
      <c r="J28" s="67">
        <v>288</v>
      </c>
      <c r="K28" s="65" t="s">
        <v>60</v>
      </c>
      <c r="L28" s="59">
        <v>36.5</v>
      </c>
    </row>
    <row r="29" spans="1:12" ht="15" x14ac:dyDescent="0.25">
      <c r="A29" s="11"/>
      <c r="B29" s="12"/>
      <c r="C29" s="8"/>
      <c r="D29" s="85" t="s">
        <v>30</v>
      </c>
      <c r="E29" s="57" t="s">
        <v>58</v>
      </c>
      <c r="F29" s="63">
        <v>200</v>
      </c>
      <c r="G29" s="67">
        <v>1</v>
      </c>
      <c r="H29" s="67">
        <v>0</v>
      </c>
      <c r="I29" s="67">
        <v>20</v>
      </c>
      <c r="J29" s="67">
        <v>83</v>
      </c>
      <c r="K29" s="65" t="s">
        <v>56</v>
      </c>
      <c r="L29" s="59">
        <v>33</v>
      </c>
    </row>
    <row r="30" spans="1:12" ht="15" x14ac:dyDescent="0.25">
      <c r="A30" s="11"/>
      <c r="B30" s="12"/>
      <c r="C30" s="8"/>
      <c r="D30" s="88" t="s">
        <v>183</v>
      </c>
      <c r="E30" s="61" t="s">
        <v>44</v>
      </c>
      <c r="F30" s="66">
        <v>50</v>
      </c>
      <c r="G30" s="67">
        <v>3</v>
      </c>
      <c r="H30" s="67">
        <v>0</v>
      </c>
      <c r="I30" s="67">
        <v>20</v>
      </c>
      <c r="J30" s="67">
        <v>95</v>
      </c>
      <c r="K30" s="68" t="s">
        <v>51</v>
      </c>
      <c r="L30" s="59">
        <v>3.2</v>
      </c>
    </row>
    <row r="31" spans="1:12" ht="15" x14ac:dyDescent="0.25">
      <c r="A31" s="11"/>
      <c r="B31" s="12"/>
      <c r="C31" s="8"/>
      <c r="D31" s="88" t="s">
        <v>31</v>
      </c>
      <c r="E31" s="61" t="s">
        <v>45</v>
      </c>
      <c r="F31" s="66">
        <v>40</v>
      </c>
      <c r="G31" s="67">
        <v>2</v>
      </c>
      <c r="H31" s="67">
        <v>0</v>
      </c>
      <c r="I31" s="67">
        <v>13</v>
      </c>
      <c r="J31" s="67">
        <v>61</v>
      </c>
      <c r="K31" s="68" t="s">
        <v>51</v>
      </c>
      <c r="L31" s="62">
        <v>2.7</v>
      </c>
    </row>
    <row r="32" spans="1:12" ht="15" x14ac:dyDescent="0.25">
      <c r="A32" s="13"/>
      <c r="B32" s="14"/>
      <c r="C32" s="6"/>
      <c r="D32" s="96" t="s">
        <v>32</v>
      </c>
      <c r="E32" s="97"/>
      <c r="F32" s="98">
        <f>SUM(F27:F31)</f>
        <v>500</v>
      </c>
      <c r="G32" s="98">
        <f>SUM(G27:G31)</f>
        <v>17</v>
      </c>
      <c r="H32" s="98">
        <f>SUM(H27:H31)</f>
        <v>19</v>
      </c>
      <c r="I32" s="98">
        <f>SUM(I27:I31)</f>
        <v>68</v>
      </c>
      <c r="J32" s="98">
        <f>SUM(J27:J31)</f>
        <v>538</v>
      </c>
      <c r="K32" s="99"/>
      <c r="L32" s="98">
        <f>SUM(L27:L31)</f>
        <v>85.9</v>
      </c>
    </row>
    <row r="33" spans="1:12" ht="15" x14ac:dyDescent="0.25">
      <c r="A33" s="10">
        <f>A27</f>
        <v>1</v>
      </c>
      <c r="B33" s="10">
        <f>B27</f>
        <v>2</v>
      </c>
      <c r="C33" s="7" t="s">
        <v>25</v>
      </c>
      <c r="D33" s="84" t="s">
        <v>26</v>
      </c>
      <c r="E33" s="57" t="s">
        <v>192</v>
      </c>
      <c r="F33" s="63">
        <v>60</v>
      </c>
      <c r="G33" s="64">
        <v>1</v>
      </c>
      <c r="H33" s="64">
        <v>0</v>
      </c>
      <c r="I33" s="64">
        <v>2</v>
      </c>
      <c r="J33" s="64">
        <v>13</v>
      </c>
      <c r="K33" s="65" t="s">
        <v>59</v>
      </c>
      <c r="L33" s="59">
        <v>10.8</v>
      </c>
    </row>
    <row r="34" spans="1:12" ht="15" x14ac:dyDescent="0.25">
      <c r="A34" s="11"/>
      <c r="B34" s="12"/>
      <c r="C34" s="8"/>
      <c r="D34" s="85" t="s">
        <v>27</v>
      </c>
      <c r="E34" s="57" t="s">
        <v>61</v>
      </c>
      <c r="F34" s="63">
        <v>240</v>
      </c>
      <c r="G34" s="64">
        <v>3</v>
      </c>
      <c r="H34" s="64">
        <v>5</v>
      </c>
      <c r="I34" s="64">
        <v>19</v>
      </c>
      <c r="J34" s="64">
        <v>121</v>
      </c>
      <c r="K34" s="65" t="s">
        <v>63</v>
      </c>
      <c r="L34" s="59">
        <v>13.2</v>
      </c>
    </row>
    <row r="35" spans="1:12" ht="15" x14ac:dyDescent="0.25">
      <c r="A35" s="11"/>
      <c r="B35" s="12"/>
      <c r="C35" s="8"/>
      <c r="D35" s="85" t="s">
        <v>29</v>
      </c>
      <c r="E35" s="57" t="s">
        <v>62</v>
      </c>
      <c r="F35" s="63">
        <v>150</v>
      </c>
      <c r="G35" s="64">
        <v>12</v>
      </c>
      <c r="H35" s="64">
        <v>15</v>
      </c>
      <c r="I35" s="64">
        <v>27</v>
      </c>
      <c r="J35" s="64">
        <v>288</v>
      </c>
      <c r="K35" s="65" t="s">
        <v>64</v>
      </c>
      <c r="L35" s="59">
        <v>36.9</v>
      </c>
    </row>
    <row r="36" spans="1:12" ht="15" x14ac:dyDescent="0.25">
      <c r="A36" s="11"/>
      <c r="B36" s="12"/>
      <c r="C36" s="8"/>
      <c r="D36" s="85" t="s">
        <v>188</v>
      </c>
      <c r="E36" s="57" t="s">
        <v>193</v>
      </c>
      <c r="F36" s="63">
        <v>180</v>
      </c>
      <c r="G36" s="64">
        <v>5</v>
      </c>
      <c r="H36" s="64">
        <v>5</v>
      </c>
      <c r="I36" s="64">
        <v>7</v>
      </c>
      <c r="J36" s="64">
        <v>95</v>
      </c>
      <c r="K36" s="65" t="s">
        <v>65</v>
      </c>
      <c r="L36" s="59">
        <v>16.3</v>
      </c>
    </row>
    <row r="37" spans="1:12" ht="15" x14ac:dyDescent="0.25">
      <c r="A37" s="11"/>
      <c r="B37" s="12"/>
      <c r="C37" s="8"/>
      <c r="D37" s="85" t="s">
        <v>183</v>
      </c>
      <c r="E37" s="57" t="s">
        <v>44</v>
      </c>
      <c r="F37" s="63">
        <v>50</v>
      </c>
      <c r="G37" s="64">
        <v>4</v>
      </c>
      <c r="H37" s="64">
        <v>0</v>
      </c>
      <c r="I37" s="64">
        <v>25</v>
      </c>
      <c r="J37" s="64">
        <v>118</v>
      </c>
      <c r="K37" s="65" t="s">
        <v>51</v>
      </c>
      <c r="L37" s="59">
        <v>4</v>
      </c>
    </row>
    <row r="38" spans="1:12" ht="15" x14ac:dyDescent="0.25">
      <c r="A38" s="11"/>
      <c r="B38" s="12"/>
      <c r="C38" s="8"/>
      <c r="D38" s="85" t="s">
        <v>31</v>
      </c>
      <c r="E38" s="57" t="s">
        <v>45</v>
      </c>
      <c r="F38" s="63">
        <v>40</v>
      </c>
      <c r="G38" s="64">
        <v>3</v>
      </c>
      <c r="H38" s="64">
        <v>0</v>
      </c>
      <c r="I38" s="64">
        <v>17</v>
      </c>
      <c r="J38" s="64">
        <v>82</v>
      </c>
      <c r="K38" s="65" t="s">
        <v>51</v>
      </c>
      <c r="L38" s="59">
        <v>2.7</v>
      </c>
    </row>
    <row r="39" spans="1:12" ht="15.75" thickBot="1" x14ac:dyDescent="0.3">
      <c r="A39" s="13"/>
      <c r="B39" s="14"/>
      <c r="C39" s="6"/>
      <c r="D39" s="96" t="s">
        <v>32</v>
      </c>
      <c r="E39" s="97"/>
      <c r="F39" s="98">
        <f>SUM(F33:F38)</f>
        <v>720</v>
      </c>
      <c r="G39" s="98">
        <f>SUM(G33:G38)</f>
        <v>28</v>
      </c>
      <c r="H39" s="98">
        <f>SUM(H33:H38)</f>
        <v>25</v>
      </c>
      <c r="I39" s="98">
        <f>SUM(I33:I38)</f>
        <v>97</v>
      </c>
      <c r="J39" s="98">
        <f>SUM(J33:J38)</f>
        <v>717</v>
      </c>
      <c r="K39" s="99"/>
      <c r="L39" s="98">
        <v>82.3</v>
      </c>
    </row>
    <row r="40" spans="1:12" ht="30" x14ac:dyDescent="0.25">
      <c r="A40" s="2">
        <v>1</v>
      </c>
      <c r="B40" s="14">
        <v>2</v>
      </c>
      <c r="C40" s="39" t="s">
        <v>52</v>
      </c>
      <c r="D40" s="86" t="s">
        <v>21</v>
      </c>
      <c r="E40" s="57" t="s">
        <v>66</v>
      </c>
      <c r="F40" s="63">
        <v>175</v>
      </c>
      <c r="G40" s="64">
        <v>7</v>
      </c>
      <c r="H40" s="64">
        <v>11</v>
      </c>
      <c r="I40" s="64">
        <v>32</v>
      </c>
      <c r="J40" s="64">
        <v>275</v>
      </c>
      <c r="K40" s="65" t="s">
        <v>68</v>
      </c>
      <c r="L40" s="58">
        <v>40.200000000000003</v>
      </c>
    </row>
    <row r="41" spans="1:12" ht="15" x14ac:dyDescent="0.25">
      <c r="A41" s="13"/>
      <c r="B41" s="14"/>
      <c r="C41" s="39"/>
      <c r="D41" s="87" t="s">
        <v>22</v>
      </c>
      <c r="E41" s="57" t="s">
        <v>67</v>
      </c>
      <c r="F41" s="63">
        <v>180</v>
      </c>
      <c r="G41" s="64">
        <v>0</v>
      </c>
      <c r="H41" s="64">
        <v>0</v>
      </c>
      <c r="I41" s="64">
        <v>7</v>
      </c>
      <c r="J41" s="64">
        <v>30</v>
      </c>
      <c r="K41" s="65" t="s">
        <v>69</v>
      </c>
      <c r="L41" s="59">
        <v>10.1</v>
      </c>
    </row>
    <row r="42" spans="1:12" ht="15.75" thickBot="1" x14ac:dyDescent="0.3">
      <c r="A42" s="13"/>
      <c r="B42" s="14"/>
      <c r="C42" s="39"/>
      <c r="D42" s="89" t="s">
        <v>31</v>
      </c>
      <c r="E42" s="61" t="s">
        <v>45</v>
      </c>
      <c r="F42" s="66">
        <v>20</v>
      </c>
      <c r="G42" s="67">
        <v>1</v>
      </c>
      <c r="H42" s="67">
        <v>0</v>
      </c>
      <c r="I42" s="67">
        <v>10</v>
      </c>
      <c r="J42" s="67">
        <v>46</v>
      </c>
      <c r="K42" s="68" t="s">
        <v>51</v>
      </c>
      <c r="L42" s="69">
        <v>1.8</v>
      </c>
    </row>
    <row r="43" spans="1:12" ht="15" x14ac:dyDescent="0.25">
      <c r="A43" s="13"/>
      <c r="B43" s="14"/>
      <c r="C43" s="39"/>
      <c r="D43" s="96" t="s">
        <v>32</v>
      </c>
      <c r="E43" s="91"/>
      <c r="F43" s="92">
        <f>SUM(F40:F42)</f>
        <v>375</v>
      </c>
      <c r="G43" s="93">
        <f>SUM(G40:G42)</f>
        <v>8</v>
      </c>
      <c r="H43" s="93">
        <f>SUM(H40:H42)</f>
        <v>11</v>
      </c>
      <c r="I43" s="93">
        <f>SUM(I40:I42)</f>
        <v>49</v>
      </c>
      <c r="J43" s="93">
        <f>SUM(J40:J42)</f>
        <v>351</v>
      </c>
      <c r="K43" s="94"/>
      <c r="L43" s="95">
        <v>52.1</v>
      </c>
    </row>
    <row r="44" spans="1:12" ht="15.75" customHeight="1" thickBot="1" x14ac:dyDescent="0.25">
      <c r="A44" s="27">
        <f>A27</f>
        <v>1</v>
      </c>
      <c r="B44" s="27">
        <f>B27</f>
        <v>2</v>
      </c>
      <c r="C44" s="149" t="s">
        <v>4</v>
      </c>
      <c r="D44" s="150"/>
      <c r="E44" s="25"/>
      <c r="F44" s="26">
        <f>F32+F39</f>
        <v>1220</v>
      </c>
      <c r="G44" s="26">
        <f>G32+G39</f>
        <v>45</v>
      </c>
      <c r="H44" s="26">
        <f>H32+H39</f>
        <v>44</v>
      </c>
      <c r="I44" s="26">
        <f>I32+I39</f>
        <v>165</v>
      </c>
      <c r="J44" s="26">
        <f>J32+J39</f>
        <v>1255</v>
      </c>
      <c r="K44" s="26"/>
      <c r="L44" s="26">
        <v>218.9</v>
      </c>
    </row>
    <row r="45" spans="1:12" ht="30" x14ac:dyDescent="0.25">
      <c r="A45" s="15">
        <v>1</v>
      </c>
      <c r="B45" s="16">
        <v>3</v>
      </c>
      <c r="C45" s="17" t="s">
        <v>20</v>
      </c>
      <c r="D45" s="86" t="s">
        <v>26</v>
      </c>
      <c r="E45" s="57" t="s">
        <v>194</v>
      </c>
      <c r="F45" s="63">
        <v>60</v>
      </c>
      <c r="G45" s="64">
        <v>1</v>
      </c>
      <c r="H45" s="64">
        <v>0</v>
      </c>
      <c r="I45" s="64">
        <v>2</v>
      </c>
      <c r="J45" s="64">
        <v>11</v>
      </c>
      <c r="K45" s="65" t="s">
        <v>46</v>
      </c>
      <c r="L45" s="58">
        <v>12.3</v>
      </c>
    </row>
    <row r="46" spans="1:12" ht="30" x14ac:dyDescent="0.25">
      <c r="A46" s="18"/>
      <c r="B46" s="12"/>
      <c r="C46" s="8"/>
      <c r="D46" s="85" t="s">
        <v>21</v>
      </c>
      <c r="E46" s="57" t="s">
        <v>70</v>
      </c>
      <c r="F46" s="63">
        <v>250</v>
      </c>
      <c r="G46" s="67">
        <v>14</v>
      </c>
      <c r="H46" s="67">
        <v>16</v>
      </c>
      <c r="I46" s="67">
        <v>37</v>
      </c>
      <c r="J46" s="67">
        <v>373</v>
      </c>
      <c r="K46" s="65" t="s">
        <v>72</v>
      </c>
      <c r="L46" s="59">
        <v>83.6</v>
      </c>
    </row>
    <row r="47" spans="1:12" ht="15" x14ac:dyDescent="0.25">
      <c r="A47" s="18"/>
      <c r="B47" s="12"/>
      <c r="C47" s="8"/>
      <c r="D47" s="85" t="s">
        <v>30</v>
      </c>
      <c r="E47" s="57" t="s">
        <v>71</v>
      </c>
      <c r="F47" s="63">
        <v>180</v>
      </c>
      <c r="G47" s="64">
        <v>0</v>
      </c>
      <c r="H47" s="64">
        <v>0</v>
      </c>
      <c r="I47" s="64">
        <f>7</f>
        <v>7</v>
      </c>
      <c r="J47" s="64">
        <v>28</v>
      </c>
      <c r="K47" s="65" t="s">
        <v>73</v>
      </c>
      <c r="L47" s="59">
        <v>4.3</v>
      </c>
    </row>
    <row r="48" spans="1:12" ht="15" x14ac:dyDescent="0.25">
      <c r="A48" s="18"/>
      <c r="B48" s="12"/>
      <c r="C48" s="8"/>
      <c r="D48" s="88" t="s">
        <v>183</v>
      </c>
      <c r="E48" s="61" t="s">
        <v>44</v>
      </c>
      <c r="F48" s="66">
        <v>40</v>
      </c>
      <c r="G48" s="67">
        <v>3</v>
      </c>
      <c r="H48" s="67">
        <v>0</v>
      </c>
      <c r="I48" s="67">
        <v>20</v>
      </c>
      <c r="J48" s="67">
        <v>95</v>
      </c>
      <c r="K48" s="68" t="s">
        <v>51</v>
      </c>
      <c r="L48" s="59">
        <v>3.2</v>
      </c>
    </row>
    <row r="49" spans="1:12" ht="15" x14ac:dyDescent="0.25">
      <c r="A49" s="18"/>
      <c r="B49" s="12"/>
      <c r="C49" s="8"/>
      <c r="D49" s="88" t="s">
        <v>31</v>
      </c>
      <c r="E49" s="57" t="s">
        <v>45</v>
      </c>
      <c r="F49" s="63">
        <v>20</v>
      </c>
      <c r="G49" s="64">
        <v>1</v>
      </c>
      <c r="H49" s="64">
        <v>0</v>
      </c>
      <c r="I49" s="64">
        <v>9</v>
      </c>
      <c r="J49" s="64">
        <v>41</v>
      </c>
      <c r="K49" s="65" t="s">
        <v>51</v>
      </c>
      <c r="L49" s="62">
        <v>1.8</v>
      </c>
    </row>
    <row r="50" spans="1:12" ht="15" x14ac:dyDescent="0.25">
      <c r="A50" s="101"/>
      <c r="B50" s="102"/>
      <c r="C50" s="84"/>
      <c r="D50" s="96" t="s">
        <v>32</v>
      </c>
      <c r="E50" s="97"/>
      <c r="F50" s="98">
        <f>SUM(F45:F49)</f>
        <v>550</v>
      </c>
      <c r="G50" s="98">
        <f>SUM(G45:G49)</f>
        <v>19</v>
      </c>
      <c r="H50" s="98">
        <f>SUM(H45:H49)</f>
        <v>16</v>
      </c>
      <c r="I50" s="98">
        <f>SUM(I45:I49)</f>
        <v>75</v>
      </c>
      <c r="J50" s="98">
        <f>SUM(J45:J49)</f>
        <v>548</v>
      </c>
      <c r="K50" s="99"/>
      <c r="L50" s="98">
        <v>102</v>
      </c>
    </row>
    <row r="51" spans="1:12" ht="15" x14ac:dyDescent="0.25">
      <c r="A51" s="20">
        <f>A45</f>
        <v>1</v>
      </c>
      <c r="B51" s="10">
        <f>B45</f>
        <v>3</v>
      </c>
      <c r="C51" s="7" t="s">
        <v>25</v>
      </c>
      <c r="D51" s="84" t="s">
        <v>24</v>
      </c>
      <c r="E51" s="57" t="s">
        <v>74</v>
      </c>
      <c r="F51" s="63">
        <v>100</v>
      </c>
      <c r="G51" s="64">
        <v>1</v>
      </c>
      <c r="H51" s="64">
        <v>1</v>
      </c>
      <c r="I51" s="64">
        <v>12</v>
      </c>
      <c r="J51" s="64">
        <v>56</v>
      </c>
      <c r="K51" s="65" t="s">
        <v>80</v>
      </c>
      <c r="L51" s="59">
        <v>10</v>
      </c>
    </row>
    <row r="52" spans="1:12" ht="15" x14ac:dyDescent="0.25">
      <c r="A52" s="18"/>
      <c r="B52" s="12"/>
      <c r="C52" s="8"/>
      <c r="D52" s="85" t="s">
        <v>27</v>
      </c>
      <c r="E52" s="57" t="s">
        <v>75</v>
      </c>
      <c r="F52" s="63">
        <v>200</v>
      </c>
      <c r="G52" s="64">
        <v>1</v>
      </c>
      <c r="H52" s="64">
        <v>4</v>
      </c>
      <c r="I52" s="64">
        <v>8</v>
      </c>
      <c r="J52" s="64">
        <v>75</v>
      </c>
      <c r="K52" s="65" t="s">
        <v>81</v>
      </c>
      <c r="L52" s="59">
        <v>7.7</v>
      </c>
    </row>
    <row r="53" spans="1:12" ht="15" x14ac:dyDescent="0.25">
      <c r="A53" s="18"/>
      <c r="B53" s="12"/>
      <c r="C53" s="8"/>
      <c r="D53" s="85" t="s">
        <v>29</v>
      </c>
      <c r="E53" s="57" t="s">
        <v>76</v>
      </c>
      <c r="F53" s="63">
        <v>150</v>
      </c>
      <c r="G53" s="64">
        <v>3</v>
      </c>
      <c r="H53" s="64">
        <v>9</v>
      </c>
      <c r="I53" s="64">
        <v>16</v>
      </c>
      <c r="J53" s="64">
        <v>163</v>
      </c>
      <c r="K53" s="65" t="s">
        <v>82</v>
      </c>
      <c r="L53" s="59">
        <v>10.199999999999999</v>
      </c>
    </row>
    <row r="54" spans="1:12" ht="15" x14ac:dyDescent="0.25">
      <c r="A54" s="18"/>
      <c r="B54" s="12"/>
      <c r="C54" s="8"/>
      <c r="D54" s="85" t="s">
        <v>28</v>
      </c>
      <c r="E54" s="57" t="s">
        <v>77</v>
      </c>
      <c r="F54" s="63">
        <v>95</v>
      </c>
      <c r="G54" s="64">
        <v>12</v>
      </c>
      <c r="H54" s="64">
        <v>8</v>
      </c>
      <c r="I54" s="64">
        <v>13</v>
      </c>
      <c r="J54" s="64">
        <v>179</v>
      </c>
      <c r="K54" s="65" t="s">
        <v>83</v>
      </c>
      <c r="L54" s="59">
        <v>35.5</v>
      </c>
    </row>
    <row r="55" spans="1:12" ht="15" x14ac:dyDescent="0.25">
      <c r="A55" s="18"/>
      <c r="B55" s="12"/>
      <c r="C55" s="8"/>
      <c r="D55" s="85" t="s">
        <v>30</v>
      </c>
      <c r="E55" s="57" t="s">
        <v>78</v>
      </c>
      <c r="F55" s="63">
        <v>200</v>
      </c>
      <c r="G55" s="64">
        <v>1</v>
      </c>
      <c r="H55" s="64">
        <v>0</v>
      </c>
      <c r="I55" s="64">
        <v>32</v>
      </c>
      <c r="J55" s="64">
        <v>136</v>
      </c>
      <c r="K55" s="65" t="s">
        <v>56</v>
      </c>
      <c r="L55" s="59">
        <v>20</v>
      </c>
    </row>
    <row r="56" spans="1:12" ht="15" x14ac:dyDescent="0.25">
      <c r="A56" s="18"/>
      <c r="B56" s="12"/>
      <c r="C56" s="8"/>
      <c r="D56" s="85" t="s">
        <v>183</v>
      </c>
      <c r="E56" s="61" t="s">
        <v>44</v>
      </c>
      <c r="F56" s="66">
        <v>40</v>
      </c>
      <c r="G56" s="67">
        <v>3</v>
      </c>
      <c r="H56" s="67">
        <v>0</v>
      </c>
      <c r="I56" s="67">
        <v>20</v>
      </c>
      <c r="J56" s="67">
        <v>95</v>
      </c>
      <c r="K56" s="68" t="s">
        <v>51</v>
      </c>
      <c r="L56" s="59">
        <v>3.2</v>
      </c>
    </row>
    <row r="57" spans="1:12" ht="25.5" x14ac:dyDescent="0.25">
      <c r="A57" s="18"/>
      <c r="B57" s="12"/>
      <c r="C57" s="8"/>
      <c r="D57" s="85" t="s">
        <v>30</v>
      </c>
      <c r="E57" s="61" t="s">
        <v>79</v>
      </c>
      <c r="F57" s="66">
        <v>200</v>
      </c>
      <c r="G57" s="67">
        <v>6</v>
      </c>
      <c r="H57" s="67">
        <v>5</v>
      </c>
      <c r="I57" s="67">
        <v>9</v>
      </c>
      <c r="J57" s="67">
        <v>105</v>
      </c>
      <c r="K57" s="68" t="s">
        <v>51</v>
      </c>
      <c r="L57" s="59">
        <v>21.9</v>
      </c>
    </row>
    <row r="58" spans="1:12" ht="15.75" thickBot="1" x14ac:dyDescent="0.3">
      <c r="A58" s="101"/>
      <c r="B58" s="102"/>
      <c r="C58" s="84"/>
      <c r="D58" s="96" t="s">
        <v>32</v>
      </c>
      <c r="E58" s="97"/>
      <c r="F58" s="98">
        <f>SUM(F51:F57)</f>
        <v>985</v>
      </c>
      <c r="G58" s="98">
        <f>SUM(G51:G57)</f>
        <v>27</v>
      </c>
      <c r="H58" s="98">
        <f>SUM(H51:H57)</f>
        <v>27</v>
      </c>
      <c r="I58" s="98">
        <f>SUM(I51:I57)</f>
        <v>110</v>
      </c>
      <c r="J58" s="98">
        <f>SUM(J51:J57)</f>
        <v>809</v>
      </c>
      <c r="K58" s="99"/>
      <c r="L58" s="98">
        <v>108.5</v>
      </c>
    </row>
    <row r="59" spans="1:12" ht="30" x14ac:dyDescent="0.25">
      <c r="A59" s="18">
        <v>1</v>
      </c>
      <c r="B59" s="12">
        <v>3</v>
      </c>
      <c r="C59" s="39" t="s">
        <v>52</v>
      </c>
      <c r="D59" s="86" t="s">
        <v>21</v>
      </c>
      <c r="E59" s="57" t="s">
        <v>84</v>
      </c>
      <c r="F59" s="63">
        <v>150</v>
      </c>
      <c r="G59" s="64">
        <v>13</v>
      </c>
      <c r="H59" s="64">
        <v>13</v>
      </c>
      <c r="I59" s="64">
        <v>28</v>
      </c>
      <c r="J59" s="64">
        <v>253</v>
      </c>
      <c r="K59" s="65" t="s">
        <v>86</v>
      </c>
      <c r="L59" s="58">
        <v>42.3</v>
      </c>
    </row>
    <row r="60" spans="1:12" ht="15" x14ac:dyDescent="0.25">
      <c r="A60" s="18"/>
      <c r="B60" s="12"/>
      <c r="C60" s="39"/>
      <c r="D60" s="87" t="s">
        <v>22</v>
      </c>
      <c r="E60" s="57" t="s">
        <v>85</v>
      </c>
      <c r="F60" s="63">
        <v>180</v>
      </c>
      <c r="G60" s="64">
        <v>3</v>
      </c>
      <c r="H60" s="64">
        <v>2</v>
      </c>
      <c r="I60" s="64">
        <v>15</v>
      </c>
      <c r="J60" s="64">
        <v>93</v>
      </c>
      <c r="K60" s="65" t="s">
        <v>87</v>
      </c>
      <c r="L60" s="59">
        <v>12.4</v>
      </c>
    </row>
    <row r="61" spans="1:12" ht="15" x14ac:dyDescent="0.25">
      <c r="A61" s="103"/>
      <c r="B61" s="104"/>
      <c r="C61" s="105"/>
      <c r="D61" s="90" t="s">
        <v>32</v>
      </c>
      <c r="E61" s="91"/>
      <c r="F61" s="92">
        <f>SUM(F59:F60)</f>
        <v>330</v>
      </c>
      <c r="G61" s="93">
        <f>SUM(G59:G60)</f>
        <v>16</v>
      </c>
      <c r="H61" s="93">
        <f>SUM(H59:H60)</f>
        <v>15</v>
      </c>
      <c r="I61" s="93">
        <f>SUM(I59:I60)</f>
        <v>43</v>
      </c>
      <c r="J61" s="93">
        <f>SUM(J59:J60)</f>
        <v>346</v>
      </c>
      <c r="K61" s="94"/>
      <c r="L61" s="95">
        <v>54.7</v>
      </c>
    </row>
    <row r="62" spans="1:12" ht="15.75" customHeight="1" thickBot="1" x14ac:dyDescent="0.25">
      <c r="A62" s="23">
        <f>A45</f>
        <v>1</v>
      </c>
      <c r="B62" s="24">
        <f>B45</f>
        <v>3</v>
      </c>
      <c r="C62" s="149" t="s">
        <v>4</v>
      </c>
      <c r="D62" s="150"/>
      <c r="E62" s="25"/>
      <c r="F62" s="54">
        <v>1885</v>
      </c>
      <c r="G62" s="54">
        <v>61.2</v>
      </c>
      <c r="H62" s="54">
        <v>61.8</v>
      </c>
      <c r="I62" s="54">
        <v>230.44</v>
      </c>
      <c r="J62" s="54">
        <v>1824.46</v>
      </c>
      <c r="K62" s="54"/>
      <c r="L62" s="54">
        <v>265.2</v>
      </c>
    </row>
    <row r="63" spans="1:12" ht="30" x14ac:dyDescent="0.25">
      <c r="A63" s="15">
        <v>1</v>
      </c>
      <c r="B63" s="16">
        <v>4</v>
      </c>
      <c r="C63" s="45" t="s">
        <v>20</v>
      </c>
      <c r="D63" s="44" t="s">
        <v>24</v>
      </c>
      <c r="E63" s="70" t="s">
        <v>184</v>
      </c>
      <c r="F63" s="71">
        <v>100</v>
      </c>
      <c r="G63" s="72">
        <v>1</v>
      </c>
      <c r="H63" s="72">
        <v>0</v>
      </c>
      <c r="I63" s="72">
        <v>9</v>
      </c>
      <c r="J63" s="72">
        <v>44</v>
      </c>
      <c r="K63" s="73" t="s">
        <v>90</v>
      </c>
      <c r="L63" s="59">
        <v>18.2</v>
      </c>
    </row>
    <row r="64" spans="1:12" ht="15" x14ac:dyDescent="0.25">
      <c r="A64" s="18"/>
      <c r="B64" s="12"/>
      <c r="C64" s="46"/>
      <c r="D64" s="43" t="s">
        <v>21</v>
      </c>
      <c r="E64" s="74" t="s">
        <v>88</v>
      </c>
      <c r="F64" s="75">
        <v>170</v>
      </c>
      <c r="G64" s="76">
        <v>13</v>
      </c>
      <c r="H64" s="76">
        <v>15</v>
      </c>
      <c r="I64" s="76">
        <v>30</v>
      </c>
      <c r="J64" s="76">
        <v>328</v>
      </c>
      <c r="K64" s="77" t="s">
        <v>89</v>
      </c>
      <c r="L64" s="59">
        <v>32.6</v>
      </c>
    </row>
    <row r="65" spans="1:12" ht="15" x14ac:dyDescent="0.25">
      <c r="A65" s="18"/>
      <c r="B65" s="12"/>
      <c r="C65" s="46"/>
      <c r="D65" s="40" t="s">
        <v>183</v>
      </c>
      <c r="E65" s="61" t="s">
        <v>44</v>
      </c>
      <c r="F65" s="66">
        <v>30</v>
      </c>
      <c r="G65" s="67">
        <v>2</v>
      </c>
      <c r="H65" s="67">
        <v>0</v>
      </c>
      <c r="I65" s="67">
        <v>15</v>
      </c>
      <c r="J65" s="67">
        <v>71</v>
      </c>
      <c r="K65" s="68" t="s">
        <v>51</v>
      </c>
      <c r="L65" s="59">
        <v>2.4</v>
      </c>
    </row>
    <row r="66" spans="1:12" ht="15" x14ac:dyDescent="0.25">
      <c r="A66" s="18"/>
      <c r="B66" s="12"/>
      <c r="C66" s="46"/>
      <c r="D66" s="40" t="s">
        <v>31</v>
      </c>
      <c r="E66" s="57" t="s">
        <v>45</v>
      </c>
      <c r="F66" s="63">
        <v>20</v>
      </c>
      <c r="G66" s="64">
        <v>1</v>
      </c>
      <c r="H66" s="64">
        <v>0</v>
      </c>
      <c r="I66" s="64">
        <v>9</v>
      </c>
      <c r="J66" s="64">
        <v>41</v>
      </c>
      <c r="K66" s="65" t="s">
        <v>51</v>
      </c>
      <c r="L66" s="62">
        <v>1.8</v>
      </c>
    </row>
    <row r="67" spans="1:12" ht="15.75" thickBot="1" x14ac:dyDescent="0.3">
      <c r="A67" s="18"/>
      <c r="B67" s="12"/>
      <c r="C67" s="47"/>
      <c r="D67" s="40" t="s">
        <v>188</v>
      </c>
      <c r="E67" s="57" t="s">
        <v>182</v>
      </c>
      <c r="F67" s="63">
        <v>180</v>
      </c>
      <c r="G67" s="64">
        <v>5</v>
      </c>
      <c r="H67" s="64">
        <v>5</v>
      </c>
      <c r="I67" s="64">
        <v>7</v>
      </c>
      <c r="J67" s="64">
        <v>95</v>
      </c>
      <c r="K67" s="65">
        <v>386</v>
      </c>
      <c r="L67" s="62">
        <v>13.3</v>
      </c>
    </row>
    <row r="68" spans="1:12" ht="15" x14ac:dyDescent="0.25">
      <c r="A68" s="101"/>
      <c r="B68" s="102"/>
      <c r="C68" s="84"/>
      <c r="D68" s="96" t="s">
        <v>32</v>
      </c>
      <c r="E68" s="97"/>
      <c r="F68" s="98">
        <v>340</v>
      </c>
      <c r="G68" s="106">
        <v>17.399999999999999</v>
      </c>
      <c r="H68" s="106">
        <v>15.4</v>
      </c>
      <c r="I68" s="106">
        <v>62.4</v>
      </c>
      <c r="J68" s="106">
        <v>485</v>
      </c>
      <c r="K68" s="99"/>
      <c r="L68" s="100">
        <v>69.900000000000006</v>
      </c>
    </row>
    <row r="69" spans="1:12" ht="15" x14ac:dyDescent="0.25">
      <c r="A69" s="20">
        <f>A63</f>
        <v>1</v>
      </c>
      <c r="B69" s="10">
        <f>B63</f>
        <v>4</v>
      </c>
      <c r="C69" s="7" t="s">
        <v>25</v>
      </c>
      <c r="D69" s="42" t="s">
        <v>26</v>
      </c>
      <c r="E69" s="57" t="s">
        <v>91</v>
      </c>
      <c r="F69" s="63">
        <v>70</v>
      </c>
      <c r="G69" s="64">
        <v>1</v>
      </c>
      <c r="H69" s="64">
        <v>4</v>
      </c>
      <c r="I69" s="64">
        <v>5</v>
      </c>
      <c r="J69" s="64">
        <v>57</v>
      </c>
      <c r="K69" s="65" t="s">
        <v>92</v>
      </c>
      <c r="L69" s="59">
        <v>7.8</v>
      </c>
    </row>
    <row r="70" spans="1:12" ht="15" x14ac:dyDescent="0.25">
      <c r="A70" s="18"/>
      <c r="B70" s="12"/>
      <c r="C70" s="8"/>
      <c r="D70" s="43" t="s">
        <v>27</v>
      </c>
      <c r="E70" s="57" t="s">
        <v>93</v>
      </c>
      <c r="F70" s="63">
        <v>200</v>
      </c>
      <c r="G70" s="64">
        <v>3</v>
      </c>
      <c r="H70" s="64">
        <v>2</v>
      </c>
      <c r="I70" s="64">
        <v>18</v>
      </c>
      <c r="J70" s="64">
        <v>112</v>
      </c>
      <c r="K70" s="65" t="s">
        <v>94</v>
      </c>
      <c r="L70" s="59">
        <v>9.1999999999999993</v>
      </c>
    </row>
    <row r="71" spans="1:12" ht="15" x14ac:dyDescent="0.25">
      <c r="A71" s="18"/>
      <c r="B71" s="12"/>
      <c r="C71" s="8"/>
      <c r="D71" s="43" t="s">
        <v>28</v>
      </c>
      <c r="E71" s="57" t="s">
        <v>95</v>
      </c>
      <c r="F71" s="63">
        <v>120</v>
      </c>
      <c r="G71" s="64">
        <v>12</v>
      </c>
      <c r="H71" s="64">
        <v>18</v>
      </c>
      <c r="I71" s="64">
        <v>12</v>
      </c>
      <c r="J71" s="64">
        <v>283</v>
      </c>
      <c r="K71" s="65" t="s">
        <v>96</v>
      </c>
      <c r="L71" s="59">
        <v>39.9</v>
      </c>
    </row>
    <row r="72" spans="1:12" ht="15" x14ac:dyDescent="0.25">
      <c r="A72" s="18"/>
      <c r="B72" s="12"/>
      <c r="C72" s="8"/>
      <c r="D72" s="43" t="s">
        <v>22</v>
      </c>
      <c r="E72" s="57" t="s">
        <v>97</v>
      </c>
      <c r="F72" s="63">
        <v>200</v>
      </c>
      <c r="G72" s="64">
        <v>4</v>
      </c>
      <c r="H72" s="64">
        <v>3</v>
      </c>
      <c r="I72" s="64">
        <v>15</v>
      </c>
      <c r="J72" s="64">
        <v>102</v>
      </c>
      <c r="K72" s="65" t="s">
        <v>98</v>
      </c>
      <c r="L72" s="59">
        <v>11.6</v>
      </c>
    </row>
    <row r="73" spans="1:12" ht="15" x14ac:dyDescent="0.25">
      <c r="A73" s="18"/>
      <c r="B73" s="12"/>
      <c r="C73" s="8"/>
      <c r="D73" s="43" t="s">
        <v>183</v>
      </c>
      <c r="E73" s="57" t="s">
        <v>44</v>
      </c>
      <c r="F73" s="63">
        <v>40</v>
      </c>
      <c r="G73" s="64">
        <v>3</v>
      </c>
      <c r="H73" s="64">
        <v>0</v>
      </c>
      <c r="I73" s="64">
        <v>20</v>
      </c>
      <c r="J73" s="64">
        <v>101</v>
      </c>
      <c r="K73" s="68" t="s">
        <v>51</v>
      </c>
      <c r="L73" s="59">
        <v>3.2</v>
      </c>
    </row>
    <row r="74" spans="1:12" ht="15" x14ac:dyDescent="0.25">
      <c r="A74" s="18"/>
      <c r="B74" s="12"/>
      <c r="C74" s="8"/>
      <c r="D74" s="43" t="s">
        <v>31</v>
      </c>
      <c r="E74" s="57" t="s">
        <v>45</v>
      </c>
      <c r="F74" s="63">
        <v>40</v>
      </c>
      <c r="G74" s="64">
        <v>1</v>
      </c>
      <c r="H74" s="64">
        <v>0</v>
      </c>
      <c r="I74" s="64">
        <v>9</v>
      </c>
      <c r="J74" s="64">
        <v>41</v>
      </c>
      <c r="K74" s="65" t="s">
        <v>51</v>
      </c>
      <c r="L74" s="59">
        <v>1.8</v>
      </c>
    </row>
    <row r="75" spans="1:12" ht="30" x14ac:dyDescent="0.25">
      <c r="A75" s="18"/>
      <c r="B75" s="12"/>
      <c r="C75" s="8"/>
      <c r="D75" s="43" t="s">
        <v>149</v>
      </c>
      <c r="E75" s="57" t="s">
        <v>99</v>
      </c>
      <c r="F75" s="63">
        <v>30</v>
      </c>
      <c r="G75" s="64">
        <v>2</v>
      </c>
      <c r="H75" s="64">
        <v>3</v>
      </c>
      <c r="I75" s="64">
        <v>22</v>
      </c>
      <c r="J75" s="64">
        <v>125</v>
      </c>
      <c r="K75" s="78"/>
      <c r="L75" s="59">
        <v>4.8</v>
      </c>
    </row>
    <row r="76" spans="1:12" ht="15.75" thickBot="1" x14ac:dyDescent="0.3">
      <c r="A76" s="101"/>
      <c r="B76" s="102"/>
      <c r="C76" s="84"/>
      <c r="D76" s="96" t="s">
        <v>32</v>
      </c>
      <c r="E76" s="97"/>
      <c r="F76" s="98">
        <f>SUM(F69:F75)</f>
        <v>700</v>
      </c>
      <c r="G76" s="98">
        <f>SUM(G69:G75)</f>
        <v>26</v>
      </c>
      <c r="H76" s="98">
        <f>SUM(H69:H75)</f>
        <v>30</v>
      </c>
      <c r="I76" s="98">
        <f>SUM(I69:I75)</f>
        <v>101</v>
      </c>
      <c r="J76" s="98">
        <f>SUM(J69:J75)</f>
        <v>821</v>
      </c>
      <c r="K76" s="99"/>
      <c r="L76" s="98">
        <v>78.3</v>
      </c>
    </row>
    <row r="77" spans="1:12" ht="30" x14ac:dyDescent="0.25">
      <c r="A77" s="18">
        <v>1</v>
      </c>
      <c r="B77" s="12">
        <v>4</v>
      </c>
      <c r="C77" s="39" t="s">
        <v>52</v>
      </c>
      <c r="D77" s="44" t="s">
        <v>21</v>
      </c>
      <c r="E77" s="57" t="s">
        <v>101</v>
      </c>
      <c r="F77" s="63">
        <v>170</v>
      </c>
      <c r="G77" s="64">
        <v>8</v>
      </c>
      <c r="H77" s="64">
        <v>8</v>
      </c>
      <c r="I77" s="64">
        <v>30</v>
      </c>
      <c r="J77" s="64">
        <v>245</v>
      </c>
      <c r="K77" s="65" t="s">
        <v>103</v>
      </c>
      <c r="L77" s="58">
        <v>38.5</v>
      </c>
    </row>
    <row r="78" spans="1:12" ht="15" x14ac:dyDescent="0.25">
      <c r="A78" s="18"/>
      <c r="B78" s="12"/>
      <c r="C78" s="39"/>
      <c r="D78" s="52" t="s">
        <v>22</v>
      </c>
      <c r="E78" s="57" t="s">
        <v>102</v>
      </c>
      <c r="F78" s="63">
        <v>180</v>
      </c>
      <c r="G78" s="64">
        <v>0</v>
      </c>
      <c r="H78" s="64">
        <v>0</v>
      </c>
      <c r="I78" s="64">
        <v>9</v>
      </c>
      <c r="J78" s="64">
        <v>37</v>
      </c>
      <c r="K78" s="65" t="s">
        <v>104</v>
      </c>
      <c r="L78" s="59">
        <v>10.6</v>
      </c>
    </row>
    <row r="79" spans="1:12" ht="15.75" thickBot="1" x14ac:dyDescent="0.3">
      <c r="A79" s="18"/>
      <c r="B79" s="12"/>
      <c r="C79" s="39"/>
      <c r="D79" s="107" t="s">
        <v>31</v>
      </c>
      <c r="E79" s="57" t="s">
        <v>45</v>
      </c>
      <c r="F79" s="63">
        <v>20</v>
      </c>
      <c r="G79" s="64">
        <v>1</v>
      </c>
      <c r="H79" s="64">
        <v>0</v>
      </c>
      <c r="I79" s="64">
        <v>10</v>
      </c>
      <c r="J79" s="64">
        <v>46</v>
      </c>
      <c r="K79" s="65" t="s">
        <v>51</v>
      </c>
      <c r="L79" s="69">
        <v>2.2000000000000002</v>
      </c>
    </row>
    <row r="80" spans="1:12" ht="15" x14ac:dyDescent="0.25">
      <c r="A80" s="103"/>
      <c r="B80" s="104"/>
      <c r="C80" s="105"/>
      <c r="D80" s="96" t="s">
        <v>32</v>
      </c>
      <c r="E80" s="91"/>
      <c r="F80" s="92">
        <f>SUM(F77:F79)</f>
        <v>370</v>
      </c>
      <c r="G80" s="93">
        <f>SUM(G77:G79)</f>
        <v>9</v>
      </c>
      <c r="H80" s="93">
        <f>SUM(H77:H79)</f>
        <v>8</v>
      </c>
      <c r="I80" s="93">
        <f>SUM(I77:I79)</f>
        <v>49</v>
      </c>
      <c r="J80" s="93">
        <f>SUM(J77:J79)</f>
        <v>328</v>
      </c>
      <c r="K80" s="94"/>
      <c r="L80" s="95">
        <v>51.3</v>
      </c>
    </row>
    <row r="81" spans="1:12" ht="15.75" customHeight="1" thickBot="1" x14ac:dyDescent="0.25">
      <c r="A81" s="23">
        <f>A63</f>
        <v>1</v>
      </c>
      <c r="B81" s="24">
        <f>B63</f>
        <v>4</v>
      </c>
      <c r="C81" s="149" t="s">
        <v>4</v>
      </c>
      <c r="D81" s="150"/>
      <c r="E81" s="25"/>
      <c r="F81" s="26">
        <v>1590</v>
      </c>
      <c r="G81" s="26">
        <v>57.4</v>
      </c>
      <c r="H81" s="26">
        <v>58.39</v>
      </c>
      <c r="I81" s="26">
        <v>219.25</v>
      </c>
      <c r="J81" s="26">
        <v>1748.35</v>
      </c>
      <c r="K81" s="26"/>
      <c r="L81" s="26">
        <v>197.5</v>
      </c>
    </row>
    <row r="82" spans="1:12" ht="30" x14ac:dyDescent="0.25">
      <c r="A82" s="15">
        <v>1</v>
      </c>
      <c r="B82" s="16">
        <v>5</v>
      </c>
      <c r="C82" s="17" t="s">
        <v>20</v>
      </c>
      <c r="D82" s="44" t="s">
        <v>26</v>
      </c>
      <c r="E82" s="57" t="s">
        <v>191</v>
      </c>
      <c r="F82" s="63">
        <v>60</v>
      </c>
      <c r="G82" s="64">
        <v>1</v>
      </c>
      <c r="H82" s="64">
        <v>0</v>
      </c>
      <c r="I82" s="64">
        <v>2</v>
      </c>
      <c r="J82" s="64">
        <v>11</v>
      </c>
      <c r="K82" s="65" t="s">
        <v>59</v>
      </c>
      <c r="L82" s="58">
        <v>9.1</v>
      </c>
    </row>
    <row r="83" spans="1:12" ht="15" x14ac:dyDescent="0.25">
      <c r="A83" s="18"/>
      <c r="B83" s="12"/>
      <c r="C83" s="8"/>
      <c r="D83" s="43" t="s">
        <v>29</v>
      </c>
      <c r="E83" s="57" t="s">
        <v>109</v>
      </c>
      <c r="F83" s="63">
        <v>150</v>
      </c>
      <c r="G83" s="64">
        <v>3</v>
      </c>
      <c r="H83" s="64">
        <v>4</v>
      </c>
      <c r="I83" s="64">
        <v>21</v>
      </c>
      <c r="J83" s="64">
        <v>136.30000000000001</v>
      </c>
      <c r="K83" s="65" t="s">
        <v>112</v>
      </c>
      <c r="L83" s="59">
        <v>12.1</v>
      </c>
    </row>
    <row r="84" spans="1:12" ht="15" x14ac:dyDescent="0.25">
      <c r="A84" s="18"/>
      <c r="B84" s="12"/>
      <c r="C84" s="8"/>
      <c r="D84" s="56" t="s">
        <v>28</v>
      </c>
      <c r="E84" s="57" t="s">
        <v>110</v>
      </c>
      <c r="F84" s="63">
        <v>100</v>
      </c>
      <c r="G84" s="64">
        <v>14</v>
      </c>
      <c r="H84" s="64">
        <v>14</v>
      </c>
      <c r="I84" s="64">
        <v>19</v>
      </c>
      <c r="J84" s="64">
        <v>233</v>
      </c>
      <c r="K84" s="65" t="s">
        <v>113</v>
      </c>
      <c r="L84" s="59">
        <v>34.299999999999997</v>
      </c>
    </row>
    <row r="85" spans="1:12" ht="15" x14ac:dyDescent="0.25">
      <c r="A85" s="18"/>
      <c r="B85" s="12"/>
      <c r="C85" s="8"/>
      <c r="D85" s="40" t="s">
        <v>30</v>
      </c>
      <c r="E85" s="57" t="s">
        <v>111</v>
      </c>
      <c r="F85" s="63">
        <v>180</v>
      </c>
      <c r="G85" s="64">
        <v>0</v>
      </c>
      <c r="H85" s="64">
        <v>0</v>
      </c>
      <c r="I85" s="64">
        <v>10</v>
      </c>
      <c r="J85" s="64">
        <v>44</v>
      </c>
      <c r="K85" s="65" t="s">
        <v>114</v>
      </c>
      <c r="L85" s="59">
        <v>7.1</v>
      </c>
    </row>
    <row r="86" spans="1:12" ht="15" x14ac:dyDescent="0.25">
      <c r="A86" s="18"/>
      <c r="B86" s="12"/>
      <c r="C86" s="8"/>
      <c r="D86" s="40" t="s">
        <v>183</v>
      </c>
      <c r="E86" s="57" t="s">
        <v>44</v>
      </c>
      <c r="F86" s="63">
        <v>20</v>
      </c>
      <c r="G86" s="64">
        <v>2</v>
      </c>
      <c r="H86" s="64">
        <v>0</v>
      </c>
      <c r="I86" s="64">
        <v>10</v>
      </c>
      <c r="J86" s="64">
        <v>47</v>
      </c>
      <c r="K86" s="68" t="s">
        <v>51</v>
      </c>
      <c r="L86" s="62">
        <v>1.6</v>
      </c>
    </row>
    <row r="87" spans="1:12" ht="15" x14ac:dyDescent="0.25">
      <c r="A87" s="101"/>
      <c r="B87" s="102"/>
      <c r="C87" s="84"/>
      <c r="D87" s="96" t="s">
        <v>32</v>
      </c>
      <c r="E87" s="98"/>
      <c r="F87" s="98">
        <f>SUM(F82:F86)</f>
        <v>510</v>
      </c>
      <c r="G87" s="98">
        <f>SUM(G82:G86)</f>
        <v>20</v>
      </c>
      <c r="H87" s="98">
        <f>SUM(H82:H86)</f>
        <v>18</v>
      </c>
      <c r="I87" s="98">
        <f>SUM(I82:I86)</f>
        <v>62</v>
      </c>
      <c r="J87" s="98">
        <f>SUM(J82:J86)</f>
        <v>471.3</v>
      </c>
      <c r="K87" s="99"/>
      <c r="L87" s="98">
        <v>64.2</v>
      </c>
    </row>
    <row r="88" spans="1:12" ht="30" x14ac:dyDescent="0.25">
      <c r="A88" s="20">
        <f>A82</f>
        <v>1</v>
      </c>
      <c r="B88" s="10">
        <f>B82</f>
        <v>5</v>
      </c>
      <c r="C88" s="7" t="s">
        <v>25</v>
      </c>
      <c r="D88" s="42" t="s">
        <v>24</v>
      </c>
      <c r="E88" s="57" t="s">
        <v>115</v>
      </c>
      <c r="F88" s="63">
        <v>100</v>
      </c>
      <c r="G88" s="64">
        <v>1</v>
      </c>
      <c r="H88" s="64">
        <v>0</v>
      </c>
      <c r="I88" s="64">
        <v>12</v>
      </c>
      <c r="J88" s="64">
        <v>48</v>
      </c>
      <c r="K88" s="65" t="s">
        <v>80</v>
      </c>
      <c r="L88" s="59">
        <v>21.1</v>
      </c>
    </row>
    <row r="89" spans="1:12" ht="15" x14ac:dyDescent="0.25">
      <c r="A89" s="18"/>
      <c r="B89" s="12"/>
      <c r="C89" s="8"/>
      <c r="D89" s="43" t="s">
        <v>27</v>
      </c>
      <c r="E89" s="57" t="s">
        <v>116</v>
      </c>
      <c r="F89" s="63">
        <v>220</v>
      </c>
      <c r="G89" s="64">
        <v>11</v>
      </c>
      <c r="H89" s="64">
        <v>12</v>
      </c>
      <c r="I89" s="64">
        <v>13</v>
      </c>
      <c r="J89" s="64">
        <v>184</v>
      </c>
      <c r="K89" s="65" t="s">
        <v>119</v>
      </c>
      <c r="L89" s="59">
        <v>14.5</v>
      </c>
    </row>
    <row r="90" spans="1:12" ht="15" x14ac:dyDescent="0.25">
      <c r="A90" s="18"/>
      <c r="B90" s="12"/>
      <c r="C90" s="8"/>
      <c r="D90" s="43" t="s">
        <v>28</v>
      </c>
      <c r="E90" s="57" t="s">
        <v>117</v>
      </c>
      <c r="F90" s="63">
        <v>120</v>
      </c>
      <c r="G90" s="64">
        <v>12</v>
      </c>
      <c r="H90" s="64">
        <v>15</v>
      </c>
      <c r="I90" s="64">
        <v>37</v>
      </c>
      <c r="J90" s="64">
        <v>298</v>
      </c>
      <c r="K90" s="65" t="s">
        <v>120</v>
      </c>
      <c r="L90" s="59">
        <v>18.2</v>
      </c>
    </row>
    <row r="91" spans="1:12" ht="15" x14ac:dyDescent="0.25">
      <c r="A91" s="18"/>
      <c r="B91" s="12"/>
      <c r="C91" s="8"/>
      <c r="D91" s="43" t="s">
        <v>30</v>
      </c>
      <c r="E91" s="57" t="s">
        <v>118</v>
      </c>
      <c r="F91" s="63">
        <v>200</v>
      </c>
      <c r="G91" s="64">
        <v>1</v>
      </c>
      <c r="H91" s="64">
        <v>0</v>
      </c>
      <c r="I91" s="64">
        <v>20</v>
      </c>
      <c r="J91" s="64">
        <v>81</v>
      </c>
      <c r="K91" s="65" t="s">
        <v>56</v>
      </c>
      <c r="L91" s="59">
        <v>12</v>
      </c>
    </row>
    <row r="92" spans="1:12" ht="15" x14ac:dyDescent="0.25">
      <c r="A92" s="18"/>
      <c r="B92" s="12"/>
      <c r="C92" s="8"/>
      <c r="D92" s="43" t="s">
        <v>183</v>
      </c>
      <c r="E92" s="61" t="s">
        <v>44</v>
      </c>
      <c r="F92" s="66">
        <v>30</v>
      </c>
      <c r="G92" s="67">
        <v>2</v>
      </c>
      <c r="H92" s="67">
        <v>0</v>
      </c>
      <c r="I92" s="67">
        <v>15</v>
      </c>
      <c r="J92" s="67">
        <v>65</v>
      </c>
      <c r="K92" s="68" t="s">
        <v>51</v>
      </c>
      <c r="L92" s="59">
        <v>2.4</v>
      </c>
    </row>
    <row r="93" spans="1:12" ht="15" x14ac:dyDescent="0.25">
      <c r="A93" s="18"/>
      <c r="B93" s="12"/>
      <c r="C93" s="8"/>
      <c r="D93" s="43" t="s">
        <v>31</v>
      </c>
      <c r="E93" s="57" t="s">
        <v>45</v>
      </c>
      <c r="F93" s="63">
        <v>20</v>
      </c>
      <c r="G93" s="64">
        <v>1</v>
      </c>
      <c r="H93" s="64">
        <v>0</v>
      </c>
      <c r="I93" s="64">
        <v>9</v>
      </c>
      <c r="J93" s="64">
        <v>41</v>
      </c>
      <c r="K93" s="68" t="s">
        <v>51</v>
      </c>
      <c r="L93" s="59">
        <v>1.8</v>
      </c>
    </row>
    <row r="94" spans="1:12" ht="30" x14ac:dyDescent="0.25">
      <c r="A94" s="18"/>
      <c r="B94" s="12"/>
      <c r="C94" s="8"/>
      <c r="D94" s="43" t="s">
        <v>30</v>
      </c>
      <c r="E94" s="57" t="s">
        <v>79</v>
      </c>
      <c r="F94" s="63">
        <v>200</v>
      </c>
      <c r="G94" s="64">
        <v>6</v>
      </c>
      <c r="H94" s="64">
        <v>5</v>
      </c>
      <c r="I94" s="64">
        <v>9</v>
      </c>
      <c r="J94" s="64">
        <v>105</v>
      </c>
      <c r="K94" s="68" t="s">
        <v>51</v>
      </c>
      <c r="L94" s="59">
        <v>21.9</v>
      </c>
    </row>
    <row r="95" spans="1:12" ht="15.75" thickBot="1" x14ac:dyDescent="0.3">
      <c r="A95" s="101"/>
      <c r="B95" s="102"/>
      <c r="C95" s="84"/>
      <c r="D95" s="96" t="s">
        <v>32</v>
      </c>
      <c r="E95" s="97"/>
      <c r="F95" s="98">
        <f>SUM(F88:F94)</f>
        <v>890</v>
      </c>
      <c r="G95" s="98">
        <f>SUM(G88:G94)</f>
        <v>34</v>
      </c>
      <c r="H95" s="98">
        <f>SUM(H88:H94)</f>
        <v>32</v>
      </c>
      <c r="I95" s="98">
        <f>SUM(I88:I94)</f>
        <v>115</v>
      </c>
      <c r="J95" s="98">
        <f>SUM(J88:J94)</f>
        <v>822</v>
      </c>
      <c r="K95" s="99"/>
      <c r="L95" s="98">
        <v>88.6</v>
      </c>
    </row>
    <row r="96" spans="1:12" ht="15" x14ac:dyDescent="0.25">
      <c r="A96" s="18">
        <v>1</v>
      </c>
      <c r="B96" s="12">
        <v>5</v>
      </c>
      <c r="C96" s="39" t="s">
        <v>52</v>
      </c>
      <c r="D96" s="44" t="s">
        <v>24</v>
      </c>
      <c r="E96" s="57" t="s">
        <v>121</v>
      </c>
      <c r="F96" s="63">
        <v>100</v>
      </c>
      <c r="G96" s="64">
        <v>0</v>
      </c>
      <c r="H96" s="64">
        <v>0</v>
      </c>
      <c r="I96" s="64">
        <v>10</v>
      </c>
      <c r="J96" s="64">
        <v>44</v>
      </c>
      <c r="K96" s="65" t="s">
        <v>124</v>
      </c>
      <c r="L96" s="58">
        <v>13</v>
      </c>
    </row>
    <row r="97" spans="1:12" ht="15" x14ac:dyDescent="0.25">
      <c r="A97" s="18"/>
      <c r="B97" s="12"/>
      <c r="C97" s="39"/>
      <c r="D97" s="40" t="s">
        <v>149</v>
      </c>
      <c r="E97" s="57" t="s">
        <v>122</v>
      </c>
      <c r="F97" s="63">
        <v>75</v>
      </c>
      <c r="G97" s="67">
        <v>7</v>
      </c>
      <c r="H97" s="67">
        <v>8</v>
      </c>
      <c r="I97" s="67">
        <v>17</v>
      </c>
      <c r="J97" s="67">
        <v>159</v>
      </c>
      <c r="K97" s="65" t="s">
        <v>125</v>
      </c>
      <c r="L97" s="59">
        <v>28.8</v>
      </c>
    </row>
    <row r="98" spans="1:12" ht="15.75" thickBot="1" x14ac:dyDescent="0.3">
      <c r="A98" s="18"/>
      <c r="B98" s="12"/>
      <c r="C98" s="39"/>
      <c r="D98" s="41" t="s">
        <v>188</v>
      </c>
      <c r="E98" s="57" t="s">
        <v>123</v>
      </c>
      <c r="F98" s="63">
        <v>180</v>
      </c>
      <c r="G98" s="64">
        <v>5</v>
      </c>
      <c r="H98" s="64">
        <v>5</v>
      </c>
      <c r="I98" s="64">
        <v>19</v>
      </c>
      <c r="J98" s="64">
        <v>142</v>
      </c>
      <c r="K98" s="65" t="s">
        <v>65</v>
      </c>
      <c r="L98" s="69">
        <v>23.6</v>
      </c>
    </row>
    <row r="99" spans="1:12" ht="15" x14ac:dyDescent="0.25">
      <c r="A99" s="103"/>
      <c r="B99" s="104"/>
      <c r="C99" s="105"/>
      <c r="D99" s="90" t="s">
        <v>32</v>
      </c>
      <c r="E99" s="91"/>
      <c r="F99" s="92">
        <f>SUM(F96:F98)</f>
        <v>355</v>
      </c>
      <c r="G99" s="93">
        <f>SUM(G96:G98)</f>
        <v>12</v>
      </c>
      <c r="H99" s="93">
        <f>SUM(H96:H98)</f>
        <v>13</v>
      </c>
      <c r="I99" s="93">
        <f>SUM(I96:I98)</f>
        <v>46</v>
      </c>
      <c r="J99" s="93">
        <f>SUM(J96:J98)</f>
        <v>345</v>
      </c>
      <c r="K99" s="94"/>
      <c r="L99" s="95">
        <v>65.400000000000006</v>
      </c>
    </row>
    <row r="100" spans="1:12" ht="15.75" customHeight="1" thickBot="1" x14ac:dyDescent="0.25">
      <c r="A100" s="23">
        <f>A82</f>
        <v>1</v>
      </c>
      <c r="B100" s="24">
        <f>B82</f>
        <v>5</v>
      </c>
      <c r="C100" s="149" t="s">
        <v>4</v>
      </c>
      <c r="D100" s="150"/>
      <c r="E100" s="25"/>
      <c r="F100" s="26">
        <v>1845</v>
      </c>
      <c r="G100" s="26">
        <v>59.6</v>
      </c>
      <c r="H100" s="26">
        <v>58.19</v>
      </c>
      <c r="I100" s="26">
        <v>212.05</v>
      </c>
      <c r="J100" s="26">
        <v>1552.05</v>
      </c>
      <c r="K100" s="26"/>
      <c r="L100" s="26">
        <v>218.2</v>
      </c>
    </row>
    <row r="101" spans="1:12" ht="15" x14ac:dyDescent="0.25">
      <c r="A101" s="15">
        <v>2</v>
      </c>
      <c r="B101" s="16">
        <v>1</v>
      </c>
      <c r="C101" s="17" t="s">
        <v>20</v>
      </c>
      <c r="D101" s="44" t="s">
        <v>24</v>
      </c>
      <c r="E101" s="57" t="s">
        <v>74</v>
      </c>
      <c r="F101" s="63">
        <v>100</v>
      </c>
      <c r="G101" s="64">
        <v>0.4</v>
      </c>
      <c r="H101" s="64">
        <v>0.4</v>
      </c>
      <c r="I101" s="64">
        <v>9.8000000000000007</v>
      </c>
      <c r="J101" s="64">
        <v>44</v>
      </c>
      <c r="K101" s="65" t="s">
        <v>80</v>
      </c>
      <c r="L101" s="58">
        <v>13</v>
      </c>
    </row>
    <row r="102" spans="1:12" ht="30" x14ac:dyDescent="0.25">
      <c r="A102" s="18"/>
      <c r="B102" s="12"/>
      <c r="C102" s="8"/>
      <c r="D102" s="43" t="s">
        <v>21</v>
      </c>
      <c r="E102" s="57" t="s">
        <v>126</v>
      </c>
      <c r="F102" s="63">
        <v>180</v>
      </c>
      <c r="G102" s="67">
        <v>10.6</v>
      </c>
      <c r="H102" s="67">
        <v>12.4</v>
      </c>
      <c r="I102" s="67">
        <v>44.8</v>
      </c>
      <c r="J102" s="67">
        <v>342.7</v>
      </c>
      <c r="K102" s="65" t="s">
        <v>129</v>
      </c>
      <c r="L102" s="59">
        <v>27.3</v>
      </c>
    </row>
    <row r="103" spans="1:12" ht="15" x14ac:dyDescent="0.25">
      <c r="A103" s="18"/>
      <c r="B103" s="12"/>
      <c r="C103" s="8"/>
      <c r="D103" s="56"/>
      <c r="E103" s="57" t="s">
        <v>127</v>
      </c>
      <c r="F103" s="63">
        <v>40</v>
      </c>
      <c r="G103" s="64">
        <v>5</v>
      </c>
      <c r="H103" s="64">
        <v>4.5</v>
      </c>
      <c r="I103" s="64">
        <v>0.3</v>
      </c>
      <c r="J103" s="64">
        <v>61.3</v>
      </c>
      <c r="K103" s="65" t="s">
        <v>130</v>
      </c>
      <c r="L103" s="59">
        <v>8.6</v>
      </c>
    </row>
    <row r="104" spans="1:12" ht="15" x14ac:dyDescent="0.25">
      <c r="A104" s="18"/>
      <c r="B104" s="12"/>
      <c r="C104" s="8"/>
      <c r="D104" s="40" t="s">
        <v>30</v>
      </c>
      <c r="E104" s="57" t="s">
        <v>128</v>
      </c>
      <c r="F104" s="63">
        <v>180</v>
      </c>
      <c r="G104" s="64">
        <v>1.5</v>
      </c>
      <c r="H104" s="64">
        <v>1.1000000000000001</v>
      </c>
      <c r="I104" s="64">
        <v>8.5</v>
      </c>
      <c r="J104" s="64">
        <v>50.4</v>
      </c>
      <c r="K104" s="65" t="s">
        <v>131</v>
      </c>
      <c r="L104" s="59">
        <v>5.2</v>
      </c>
    </row>
    <row r="105" spans="1:12" ht="15" x14ac:dyDescent="0.25">
      <c r="A105" s="18"/>
      <c r="B105" s="12"/>
      <c r="C105" s="8"/>
      <c r="D105" s="40" t="s">
        <v>31</v>
      </c>
      <c r="E105" s="57" t="s">
        <v>45</v>
      </c>
      <c r="F105" s="63">
        <v>20</v>
      </c>
      <c r="G105" s="64">
        <v>1.3</v>
      </c>
      <c r="H105" s="64">
        <v>0.2</v>
      </c>
      <c r="I105" s="64">
        <v>8.5</v>
      </c>
      <c r="J105" s="64">
        <v>40.799999999999997</v>
      </c>
      <c r="K105" s="65" t="s">
        <v>51</v>
      </c>
      <c r="L105" s="62">
        <v>1.8</v>
      </c>
    </row>
    <row r="106" spans="1:12" ht="15" x14ac:dyDescent="0.25">
      <c r="A106" s="101"/>
      <c r="B106" s="102"/>
      <c r="C106" s="84"/>
      <c r="D106" s="96" t="s">
        <v>32</v>
      </c>
      <c r="E106" s="97"/>
      <c r="F106" s="98">
        <f>SUM(F101:F105)</f>
        <v>520</v>
      </c>
      <c r="G106" s="98">
        <f>SUM(G101:G105)</f>
        <v>18.8</v>
      </c>
      <c r="H106" s="98">
        <f>SUM(H101:H105)</f>
        <v>18.600000000000001</v>
      </c>
      <c r="I106" s="98">
        <f>SUM(I101:I105)</f>
        <v>71.899999999999991</v>
      </c>
      <c r="J106" s="98">
        <f>SUM(J101:J105)</f>
        <v>539.19999999999993</v>
      </c>
      <c r="K106" s="99"/>
      <c r="L106" s="98">
        <v>55.9</v>
      </c>
    </row>
    <row r="107" spans="1:12" ht="15" x14ac:dyDescent="0.25">
      <c r="A107" s="20">
        <f>A101</f>
        <v>2</v>
      </c>
      <c r="B107" s="10">
        <f>B101</f>
        <v>1</v>
      </c>
      <c r="C107" s="7" t="s">
        <v>25</v>
      </c>
      <c r="D107" s="42" t="s">
        <v>26</v>
      </c>
      <c r="E107" s="57" t="s">
        <v>132</v>
      </c>
      <c r="F107" s="63">
        <v>60</v>
      </c>
      <c r="G107" s="64">
        <v>0.8</v>
      </c>
      <c r="H107" s="64">
        <v>3</v>
      </c>
      <c r="I107" s="64">
        <v>4.2</v>
      </c>
      <c r="J107" s="64">
        <v>47.5</v>
      </c>
      <c r="K107" s="65" t="s">
        <v>134</v>
      </c>
      <c r="L107" s="59">
        <v>8.6</v>
      </c>
    </row>
    <row r="108" spans="1:12" ht="15" x14ac:dyDescent="0.25">
      <c r="A108" s="18"/>
      <c r="B108" s="12"/>
      <c r="C108" s="8"/>
      <c r="D108" s="43" t="s">
        <v>27</v>
      </c>
      <c r="E108" s="57" t="s">
        <v>133</v>
      </c>
      <c r="F108" s="63">
        <v>200</v>
      </c>
      <c r="G108" s="64">
        <v>4.5999999999999996</v>
      </c>
      <c r="H108" s="64">
        <v>4.3</v>
      </c>
      <c r="I108" s="64">
        <v>14.8</v>
      </c>
      <c r="J108" s="64">
        <v>116.8</v>
      </c>
      <c r="K108" s="65" t="s">
        <v>135</v>
      </c>
      <c r="L108" s="59">
        <v>12</v>
      </c>
    </row>
    <row r="109" spans="1:12" ht="15" x14ac:dyDescent="0.25">
      <c r="A109" s="18"/>
      <c r="B109" s="12"/>
      <c r="C109" s="8"/>
      <c r="D109" s="43" t="s">
        <v>29</v>
      </c>
      <c r="E109" s="57" t="s">
        <v>76</v>
      </c>
      <c r="F109" s="63">
        <v>150</v>
      </c>
      <c r="G109" s="64">
        <v>2.2999999999999998</v>
      </c>
      <c r="H109" s="64">
        <v>7.2</v>
      </c>
      <c r="I109" s="64">
        <v>13.3</v>
      </c>
      <c r="J109" s="64">
        <v>133.6</v>
      </c>
      <c r="K109" s="65" t="s">
        <v>82</v>
      </c>
      <c r="L109" s="59">
        <v>13.6</v>
      </c>
    </row>
    <row r="110" spans="1:12" ht="15" x14ac:dyDescent="0.25">
      <c r="A110" s="18"/>
      <c r="B110" s="12"/>
      <c r="C110" s="8"/>
      <c r="D110" s="43" t="s">
        <v>28</v>
      </c>
      <c r="E110" s="57" t="s">
        <v>185</v>
      </c>
      <c r="F110" s="63">
        <v>130</v>
      </c>
      <c r="G110" s="67">
        <v>6.9</v>
      </c>
      <c r="H110" s="67">
        <v>11.9</v>
      </c>
      <c r="I110" s="67">
        <v>33.799999999999997</v>
      </c>
      <c r="J110" s="67">
        <v>253.6</v>
      </c>
      <c r="K110" s="65" t="s">
        <v>136</v>
      </c>
      <c r="L110" s="59">
        <v>46.7</v>
      </c>
    </row>
    <row r="111" spans="1:12" ht="15" x14ac:dyDescent="0.25">
      <c r="A111" s="18"/>
      <c r="B111" s="12"/>
      <c r="C111" s="8"/>
      <c r="D111" s="43" t="s">
        <v>188</v>
      </c>
      <c r="E111" s="57" t="s">
        <v>100</v>
      </c>
      <c r="F111" s="63">
        <v>180</v>
      </c>
      <c r="G111" s="64">
        <v>5.2</v>
      </c>
      <c r="H111" s="64">
        <v>4.5</v>
      </c>
      <c r="I111" s="64">
        <v>7.2</v>
      </c>
      <c r="J111" s="64">
        <v>95.4</v>
      </c>
      <c r="K111" s="65" t="s">
        <v>65</v>
      </c>
      <c r="L111" s="59">
        <v>16.3</v>
      </c>
    </row>
    <row r="112" spans="1:12" ht="15" x14ac:dyDescent="0.25">
      <c r="A112" s="18"/>
      <c r="B112" s="12"/>
      <c r="C112" s="8"/>
      <c r="D112" s="43" t="s">
        <v>183</v>
      </c>
      <c r="E112" s="61" t="s">
        <v>44</v>
      </c>
      <c r="F112" s="66">
        <v>30</v>
      </c>
      <c r="G112" s="67">
        <v>2.2999999999999998</v>
      </c>
      <c r="H112" s="67">
        <v>0.19</v>
      </c>
      <c r="I112" s="67">
        <v>15.05</v>
      </c>
      <c r="J112" s="67">
        <v>71.05</v>
      </c>
      <c r="K112" s="68" t="s">
        <v>51</v>
      </c>
      <c r="L112" s="59">
        <v>2.4</v>
      </c>
    </row>
    <row r="113" spans="1:12" ht="15" x14ac:dyDescent="0.25">
      <c r="A113" s="18"/>
      <c r="B113" s="12"/>
      <c r="C113" s="8"/>
      <c r="D113" s="43" t="s">
        <v>31</v>
      </c>
      <c r="E113" s="57" t="s">
        <v>45</v>
      </c>
      <c r="F113" s="63">
        <v>30</v>
      </c>
      <c r="G113" s="64">
        <v>2</v>
      </c>
      <c r="H113" s="64">
        <v>0.3</v>
      </c>
      <c r="I113" s="64">
        <v>12.7</v>
      </c>
      <c r="J113" s="64">
        <v>61.2</v>
      </c>
      <c r="K113" s="68" t="s">
        <v>51</v>
      </c>
      <c r="L113" s="59">
        <v>2.7</v>
      </c>
    </row>
    <row r="114" spans="1:12" ht="15.75" thickBot="1" x14ac:dyDescent="0.3">
      <c r="A114" s="101"/>
      <c r="B114" s="102"/>
      <c r="C114" s="84"/>
      <c r="D114" s="96" t="s">
        <v>32</v>
      </c>
      <c r="E114" s="97"/>
      <c r="F114" s="98">
        <f>SUM(F107:F113)</f>
        <v>780</v>
      </c>
      <c r="G114" s="98">
        <f>SUM(G107:G113)</f>
        <v>24.1</v>
      </c>
      <c r="H114" s="98">
        <f>SUM(H107:H113)</f>
        <v>31.39</v>
      </c>
      <c r="I114" s="98">
        <f>SUM(I107:I113)</f>
        <v>101.05</v>
      </c>
      <c r="J114" s="98">
        <f>SUM(J107:J113)</f>
        <v>779.15</v>
      </c>
      <c r="K114" s="99"/>
      <c r="L114" s="98">
        <v>102.3</v>
      </c>
    </row>
    <row r="115" spans="1:12" ht="15" x14ac:dyDescent="0.25">
      <c r="A115" s="18">
        <v>2</v>
      </c>
      <c r="B115" s="12">
        <v>1</v>
      </c>
      <c r="C115" s="39" t="s">
        <v>52</v>
      </c>
      <c r="D115" s="44" t="s">
        <v>29</v>
      </c>
      <c r="E115" s="57" t="s">
        <v>42</v>
      </c>
      <c r="F115" s="63">
        <v>150</v>
      </c>
      <c r="G115" s="67">
        <f>2.02*150/105</f>
        <v>2.8857142857142857</v>
      </c>
      <c r="H115" s="67">
        <f>3.96*150/105</f>
        <v>5.6571428571428575</v>
      </c>
      <c r="I115" s="67">
        <v>16.989999999999998</v>
      </c>
      <c r="J115" s="67">
        <v>121</v>
      </c>
      <c r="K115" s="65" t="s">
        <v>138</v>
      </c>
      <c r="L115" s="58">
        <v>13.5</v>
      </c>
    </row>
    <row r="116" spans="1:12" ht="15" x14ac:dyDescent="0.25">
      <c r="A116" s="18"/>
      <c r="B116" s="12"/>
      <c r="C116" s="39"/>
      <c r="D116" s="140" t="s">
        <v>28</v>
      </c>
      <c r="E116" s="57" t="s">
        <v>137</v>
      </c>
      <c r="F116" s="63">
        <v>95</v>
      </c>
      <c r="G116" s="67">
        <f>4.88*95/105</f>
        <v>4.4152380952380952</v>
      </c>
      <c r="H116" s="67">
        <f>5.6*95/105</f>
        <v>5.0666666666666664</v>
      </c>
      <c r="I116" s="67">
        <f>7.61*95/105</f>
        <v>6.8852380952380958</v>
      </c>
      <c r="J116" s="67">
        <v>90</v>
      </c>
      <c r="K116" s="65" t="s">
        <v>83</v>
      </c>
      <c r="L116" s="59">
        <v>33.9</v>
      </c>
    </row>
    <row r="117" spans="1:12" ht="15" x14ac:dyDescent="0.25">
      <c r="A117" s="18"/>
      <c r="B117" s="12"/>
      <c r="C117" s="39"/>
      <c r="D117" s="52" t="s">
        <v>22</v>
      </c>
      <c r="E117" s="57" t="s">
        <v>97</v>
      </c>
      <c r="F117" s="63">
        <v>180</v>
      </c>
      <c r="G117" s="67">
        <v>3.4</v>
      </c>
      <c r="H117" s="67">
        <v>2.7</v>
      </c>
      <c r="I117" s="67">
        <v>14.2</v>
      </c>
      <c r="J117" s="67">
        <v>95.9</v>
      </c>
      <c r="K117" s="65" t="s">
        <v>98</v>
      </c>
      <c r="L117" s="62">
        <v>11.6</v>
      </c>
    </row>
    <row r="118" spans="1:12" ht="15.75" thickBot="1" x14ac:dyDescent="0.3">
      <c r="A118" s="18"/>
      <c r="B118" s="12"/>
      <c r="C118" s="39"/>
      <c r="D118" s="41" t="s">
        <v>31</v>
      </c>
      <c r="E118" s="79" t="s">
        <v>45</v>
      </c>
      <c r="F118" s="80">
        <v>20</v>
      </c>
      <c r="G118" s="81">
        <v>1.1200000000000001</v>
      </c>
      <c r="H118" s="81">
        <v>0.22</v>
      </c>
      <c r="I118" s="81">
        <v>9.8800000000000008</v>
      </c>
      <c r="J118" s="81">
        <v>45.98</v>
      </c>
      <c r="K118" s="82" t="s">
        <v>51</v>
      </c>
      <c r="L118" s="62">
        <v>1.8</v>
      </c>
    </row>
    <row r="119" spans="1:12" ht="15.75" thickBot="1" x14ac:dyDescent="0.3">
      <c r="A119" s="103"/>
      <c r="B119" s="104"/>
      <c r="C119" s="105"/>
      <c r="D119" s="108" t="s">
        <v>32</v>
      </c>
      <c r="E119" s="109"/>
      <c r="F119" s="110">
        <f>SUM(F115:F118)</f>
        <v>445</v>
      </c>
      <c r="G119" s="111">
        <f>SUM(G115:G118)</f>
        <v>11.820952380952381</v>
      </c>
      <c r="H119" s="111">
        <f>SUM(H115:H118)</f>
        <v>13.643809523809525</v>
      </c>
      <c r="I119" s="111">
        <f>SUM(I115:I118)</f>
        <v>47.955238095238094</v>
      </c>
      <c r="J119" s="111">
        <f>SUM(J115:J118)</f>
        <v>352.88</v>
      </c>
      <c r="K119" s="112"/>
      <c r="L119" s="113">
        <v>60.8</v>
      </c>
    </row>
    <row r="120" spans="1:12" ht="15.75" thickBot="1" x14ac:dyDescent="0.25">
      <c r="A120" s="23">
        <f>A101</f>
        <v>2</v>
      </c>
      <c r="B120" s="24">
        <f>B101</f>
        <v>1</v>
      </c>
      <c r="C120" s="149" t="s">
        <v>4</v>
      </c>
      <c r="D120" s="150"/>
      <c r="E120" s="48"/>
      <c r="F120" s="49">
        <v>1745</v>
      </c>
      <c r="G120" s="49">
        <v>54.7</v>
      </c>
      <c r="H120" s="49">
        <v>63.59</v>
      </c>
      <c r="I120" s="49">
        <v>220.95</v>
      </c>
      <c r="J120" s="49">
        <v>1673.15</v>
      </c>
      <c r="K120" s="49"/>
      <c r="L120" s="49">
        <v>219</v>
      </c>
    </row>
    <row r="121" spans="1:12" ht="30" x14ac:dyDescent="0.25">
      <c r="A121" s="11">
        <v>2</v>
      </c>
      <c r="B121" s="12">
        <v>2</v>
      </c>
      <c r="C121" s="17" t="s">
        <v>20</v>
      </c>
      <c r="D121" s="44" t="s">
        <v>26</v>
      </c>
      <c r="E121" s="57" t="s">
        <v>190</v>
      </c>
      <c r="F121" s="63">
        <v>60</v>
      </c>
      <c r="G121" s="64">
        <v>1</v>
      </c>
      <c r="H121" s="64">
        <v>0</v>
      </c>
      <c r="I121" s="64">
        <v>1</v>
      </c>
      <c r="J121" s="64">
        <v>8</v>
      </c>
      <c r="K121" s="65" t="s">
        <v>59</v>
      </c>
      <c r="L121" s="58">
        <v>9.1999999999999993</v>
      </c>
    </row>
    <row r="122" spans="1:12" ht="15" x14ac:dyDescent="0.25">
      <c r="A122" s="11"/>
      <c r="B122" s="12"/>
      <c r="C122" s="8"/>
      <c r="D122" s="43" t="s">
        <v>21</v>
      </c>
      <c r="E122" s="57" t="s">
        <v>62</v>
      </c>
      <c r="F122" s="63">
        <v>200</v>
      </c>
      <c r="G122" s="64">
        <v>15</v>
      </c>
      <c r="H122" s="64">
        <v>17</v>
      </c>
      <c r="I122" s="64">
        <v>40</v>
      </c>
      <c r="J122" s="64">
        <v>399</v>
      </c>
      <c r="K122" s="65" t="s">
        <v>64</v>
      </c>
      <c r="L122" s="59">
        <v>36.9</v>
      </c>
    </row>
    <row r="123" spans="1:12" ht="15" x14ac:dyDescent="0.25">
      <c r="A123" s="11"/>
      <c r="B123" s="12"/>
      <c r="C123" s="8"/>
      <c r="D123" s="53" t="s">
        <v>22</v>
      </c>
      <c r="E123" s="57" t="s">
        <v>71</v>
      </c>
      <c r="F123" s="63">
        <v>200</v>
      </c>
      <c r="G123" s="64">
        <v>0</v>
      </c>
      <c r="H123" s="64">
        <v>0</v>
      </c>
      <c r="I123" s="64">
        <v>8</v>
      </c>
      <c r="J123" s="64">
        <v>31</v>
      </c>
      <c r="K123" s="65" t="s">
        <v>73</v>
      </c>
      <c r="L123" s="59">
        <v>4.2</v>
      </c>
    </row>
    <row r="124" spans="1:12" ht="15" x14ac:dyDescent="0.25">
      <c r="A124" s="11"/>
      <c r="B124" s="12"/>
      <c r="C124" s="8"/>
      <c r="D124" s="40" t="s">
        <v>183</v>
      </c>
      <c r="E124" s="57" t="s">
        <v>44</v>
      </c>
      <c r="F124" s="63">
        <v>20</v>
      </c>
      <c r="G124" s="64">
        <v>2</v>
      </c>
      <c r="H124" s="64">
        <v>0</v>
      </c>
      <c r="I124" s="64">
        <v>10</v>
      </c>
      <c r="J124" s="64">
        <v>47</v>
      </c>
      <c r="K124" s="65" t="s">
        <v>51</v>
      </c>
      <c r="L124" s="59">
        <v>1.6</v>
      </c>
    </row>
    <row r="125" spans="1:12" ht="15" x14ac:dyDescent="0.25">
      <c r="A125" s="11"/>
      <c r="B125" s="12"/>
      <c r="C125" s="8"/>
      <c r="D125" s="40" t="s">
        <v>31</v>
      </c>
      <c r="E125" s="57" t="s">
        <v>45</v>
      </c>
      <c r="F125" s="63">
        <v>20</v>
      </c>
      <c r="G125" s="64">
        <v>1</v>
      </c>
      <c r="H125" s="64">
        <v>0</v>
      </c>
      <c r="I125" s="64">
        <v>9</v>
      </c>
      <c r="J125" s="64">
        <v>41</v>
      </c>
      <c r="K125" s="65" t="s">
        <v>51</v>
      </c>
      <c r="L125" s="62">
        <v>1.8</v>
      </c>
    </row>
    <row r="126" spans="1:12" ht="15" x14ac:dyDescent="0.25">
      <c r="A126" s="114"/>
      <c r="B126" s="102"/>
      <c r="C126" s="84"/>
      <c r="D126" s="96" t="s">
        <v>32</v>
      </c>
      <c r="E126" s="97"/>
      <c r="F126" s="98">
        <f>SUM(F121:F125)</f>
        <v>500</v>
      </c>
      <c r="G126" s="98">
        <f>SUM(G121:G125)</f>
        <v>19</v>
      </c>
      <c r="H126" s="98">
        <f>SUM(H121:H125)</f>
        <v>17</v>
      </c>
      <c r="I126" s="98">
        <f>SUM(I121:I125)</f>
        <v>68</v>
      </c>
      <c r="J126" s="98">
        <f>SUM(J121:J125)</f>
        <v>526</v>
      </c>
      <c r="K126" s="99"/>
      <c r="L126" s="98">
        <v>53.7</v>
      </c>
    </row>
    <row r="127" spans="1:12" ht="30" x14ac:dyDescent="0.25">
      <c r="A127" s="10">
        <f>A121</f>
        <v>2</v>
      </c>
      <c r="B127" s="10">
        <f>B121</f>
        <v>2</v>
      </c>
      <c r="C127" s="7" t="s">
        <v>25</v>
      </c>
      <c r="D127" s="42" t="s">
        <v>24</v>
      </c>
      <c r="E127" s="57" t="s">
        <v>115</v>
      </c>
      <c r="F127" s="63">
        <v>150</v>
      </c>
      <c r="G127" s="64">
        <v>1</v>
      </c>
      <c r="H127" s="64">
        <v>0</v>
      </c>
      <c r="I127" s="64">
        <v>12</v>
      </c>
      <c r="J127" s="64">
        <v>47</v>
      </c>
      <c r="K127" s="65" t="s">
        <v>80</v>
      </c>
      <c r="L127" s="59">
        <v>17.8</v>
      </c>
    </row>
    <row r="128" spans="1:12" ht="15" x14ac:dyDescent="0.25">
      <c r="A128" s="11"/>
      <c r="B128" s="12"/>
      <c r="C128" s="8"/>
      <c r="D128" s="43" t="s">
        <v>27</v>
      </c>
      <c r="E128" s="57" t="s">
        <v>139</v>
      </c>
      <c r="F128" s="63">
        <v>200</v>
      </c>
      <c r="G128" s="64">
        <v>2</v>
      </c>
      <c r="H128" s="64">
        <v>4</v>
      </c>
      <c r="I128" s="64">
        <v>12</v>
      </c>
      <c r="J128" s="64">
        <v>95</v>
      </c>
      <c r="K128" s="65" t="s">
        <v>141</v>
      </c>
      <c r="L128" s="59">
        <v>12.9</v>
      </c>
    </row>
    <row r="129" spans="1:12" ht="30" x14ac:dyDescent="0.25">
      <c r="A129" s="11"/>
      <c r="B129" s="12"/>
      <c r="C129" s="8"/>
      <c r="D129" s="43" t="s">
        <v>29</v>
      </c>
      <c r="E129" s="57" t="s">
        <v>140</v>
      </c>
      <c r="F129" s="63">
        <v>180</v>
      </c>
      <c r="G129" s="67">
        <v>15</v>
      </c>
      <c r="H129" s="67">
        <v>16</v>
      </c>
      <c r="I129" s="67">
        <v>42</v>
      </c>
      <c r="J129" s="67">
        <v>381</v>
      </c>
      <c r="K129" s="65" t="s">
        <v>142</v>
      </c>
      <c r="L129" s="59">
        <v>63.2</v>
      </c>
    </row>
    <row r="130" spans="1:12" ht="15" x14ac:dyDescent="0.25">
      <c r="A130" s="11"/>
      <c r="B130" s="12"/>
      <c r="C130" s="8"/>
      <c r="D130" s="53" t="s">
        <v>22</v>
      </c>
      <c r="E130" s="57" t="s">
        <v>128</v>
      </c>
      <c r="F130" s="63">
        <v>200</v>
      </c>
      <c r="G130" s="64">
        <v>2</v>
      </c>
      <c r="H130" s="64">
        <v>1</v>
      </c>
      <c r="I130" s="64">
        <v>12</v>
      </c>
      <c r="J130" s="64">
        <v>70</v>
      </c>
      <c r="K130" s="65" t="s">
        <v>131</v>
      </c>
      <c r="L130" s="59">
        <v>5.2</v>
      </c>
    </row>
    <row r="131" spans="1:12" ht="15" x14ac:dyDescent="0.25">
      <c r="A131" s="11"/>
      <c r="B131" s="12"/>
      <c r="C131" s="8"/>
      <c r="D131" s="43" t="s">
        <v>183</v>
      </c>
      <c r="E131" s="61" t="s">
        <v>44</v>
      </c>
      <c r="F131" s="66">
        <v>30</v>
      </c>
      <c r="G131" s="67">
        <v>2</v>
      </c>
      <c r="H131" s="67">
        <v>0</v>
      </c>
      <c r="I131" s="67">
        <v>15</v>
      </c>
      <c r="J131" s="67">
        <v>71</v>
      </c>
      <c r="K131" s="68" t="s">
        <v>51</v>
      </c>
      <c r="L131" s="59">
        <v>2.4</v>
      </c>
    </row>
    <row r="132" spans="1:12" ht="15" x14ac:dyDescent="0.25">
      <c r="A132" s="11"/>
      <c r="B132" s="12"/>
      <c r="C132" s="8"/>
      <c r="D132" s="43" t="s">
        <v>31</v>
      </c>
      <c r="E132" s="57" t="s">
        <v>45</v>
      </c>
      <c r="F132" s="63">
        <v>20</v>
      </c>
      <c r="G132" s="64">
        <v>1</v>
      </c>
      <c r="H132" s="64">
        <v>0</v>
      </c>
      <c r="I132" s="64">
        <v>9</v>
      </c>
      <c r="J132" s="64">
        <v>44</v>
      </c>
      <c r="K132" s="68" t="s">
        <v>51</v>
      </c>
      <c r="L132" s="59">
        <v>1.8</v>
      </c>
    </row>
    <row r="133" spans="1:12" ht="15.75" thickBot="1" x14ac:dyDescent="0.3">
      <c r="A133" s="114"/>
      <c r="B133" s="102"/>
      <c r="C133" s="84"/>
      <c r="D133" s="96" t="s">
        <v>32</v>
      </c>
      <c r="E133" s="97"/>
      <c r="F133" s="98">
        <f>SUM(F127:F132)</f>
        <v>780</v>
      </c>
      <c r="G133" s="98">
        <f>SUM(G127:G132)</f>
        <v>23</v>
      </c>
      <c r="H133" s="98">
        <f>SUM(H127:H132)</f>
        <v>21</v>
      </c>
      <c r="I133" s="98">
        <f>SUM(I127:I132)</f>
        <v>102</v>
      </c>
      <c r="J133" s="106">
        <f>SUM(J127:J132)</f>
        <v>708</v>
      </c>
      <c r="K133" s="99"/>
      <c r="L133" s="98">
        <v>103.3</v>
      </c>
    </row>
    <row r="134" spans="1:12" ht="30" x14ac:dyDescent="0.25">
      <c r="A134" s="50">
        <v>2</v>
      </c>
      <c r="B134" s="50">
        <v>2</v>
      </c>
      <c r="C134" s="43" t="s">
        <v>52</v>
      </c>
      <c r="D134" s="44" t="s">
        <v>21</v>
      </c>
      <c r="E134" s="57" t="s">
        <v>143</v>
      </c>
      <c r="F134" s="63">
        <v>150</v>
      </c>
      <c r="G134" s="64">
        <v>12</v>
      </c>
      <c r="H134" s="64">
        <v>14</v>
      </c>
      <c r="I134" s="64">
        <v>25</v>
      </c>
      <c r="J134" s="64">
        <v>294</v>
      </c>
      <c r="K134" s="65" t="s">
        <v>86</v>
      </c>
      <c r="L134" s="58">
        <v>43.8</v>
      </c>
    </row>
    <row r="135" spans="1:12" ht="30" x14ac:dyDescent="0.25">
      <c r="A135" s="50"/>
      <c r="B135" s="50"/>
      <c r="C135" s="43"/>
      <c r="D135" s="52" t="s">
        <v>22</v>
      </c>
      <c r="E135" s="57" t="s">
        <v>144</v>
      </c>
      <c r="F135" s="63">
        <v>180</v>
      </c>
      <c r="G135" s="64">
        <v>0</v>
      </c>
      <c r="H135" s="64">
        <v>0</v>
      </c>
      <c r="I135" s="64">
        <v>14</v>
      </c>
      <c r="J135" s="64">
        <v>58</v>
      </c>
      <c r="K135" s="65" t="s">
        <v>114</v>
      </c>
      <c r="L135" s="59">
        <v>7</v>
      </c>
    </row>
    <row r="136" spans="1:12" ht="15" x14ac:dyDescent="0.25">
      <c r="A136" s="114"/>
      <c r="B136" s="102"/>
      <c r="C136" s="85"/>
      <c r="D136" s="115" t="s">
        <v>32</v>
      </c>
      <c r="E136" s="116"/>
      <c r="F136" s="117">
        <f>SUM(F134:F135)</f>
        <v>330</v>
      </c>
      <c r="G136" s="118">
        <f>SUM(G134:G135)</f>
        <v>12</v>
      </c>
      <c r="H136" s="118">
        <f>SUM(H134:H135)</f>
        <v>14</v>
      </c>
      <c r="I136" s="118">
        <f>SUM(I134:I135)</f>
        <v>39</v>
      </c>
      <c r="J136" s="117">
        <f>COUNT(J134:J135)</f>
        <v>2</v>
      </c>
      <c r="K136" s="119"/>
      <c r="L136" s="120">
        <v>50.8</v>
      </c>
    </row>
    <row r="137" spans="1:12" ht="15.75" thickBot="1" x14ac:dyDescent="0.25">
      <c r="A137" s="27">
        <f>A121</f>
        <v>2</v>
      </c>
      <c r="B137" s="27">
        <f>B121</f>
        <v>2</v>
      </c>
      <c r="C137" s="149" t="s">
        <v>4</v>
      </c>
      <c r="D137" s="150"/>
      <c r="E137" s="25"/>
      <c r="F137" s="26">
        <v>1610</v>
      </c>
      <c r="G137" s="26">
        <v>54.2</v>
      </c>
      <c r="H137" s="26">
        <v>55.5</v>
      </c>
      <c r="I137" s="26">
        <v>209.2</v>
      </c>
      <c r="J137" s="26">
        <v>1204.8</v>
      </c>
      <c r="K137" s="26"/>
      <c r="L137" s="26">
        <v>201.4</v>
      </c>
    </row>
    <row r="138" spans="1:12" ht="15" x14ac:dyDescent="0.25">
      <c r="A138" s="15">
        <v>2</v>
      </c>
      <c r="B138" s="16">
        <v>3</v>
      </c>
      <c r="C138" s="17" t="s">
        <v>20</v>
      </c>
      <c r="D138" s="43" t="s">
        <v>21</v>
      </c>
      <c r="E138" s="57" t="s">
        <v>145</v>
      </c>
      <c r="F138" s="63">
        <v>155</v>
      </c>
      <c r="G138" s="64">
        <v>5</v>
      </c>
      <c r="H138" s="64">
        <v>6</v>
      </c>
      <c r="I138" s="64">
        <v>25</v>
      </c>
      <c r="J138" s="64">
        <v>257</v>
      </c>
      <c r="K138" s="65" t="s">
        <v>147</v>
      </c>
      <c r="L138" s="58">
        <v>10.6</v>
      </c>
    </row>
    <row r="139" spans="1:12" ht="15" x14ac:dyDescent="0.25">
      <c r="A139" s="18"/>
      <c r="B139" s="12"/>
      <c r="C139" s="8"/>
      <c r="D139" s="43" t="s">
        <v>23</v>
      </c>
      <c r="E139" s="57" t="s">
        <v>181</v>
      </c>
      <c r="F139" s="63">
        <v>55</v>
      </c>
      <c r="G139" s="64">
        <v>6</v>
      </c>
      <c r="H139" s="64">
        <v>12</v>
      </c>
      <c r="I139" s="64">
        <v>15</v>
      </c>
      <c r="J139" s="64">
        <v>173</v>
      </c>
      <c r="K139" s="65" t="s">
        <v>148</v>
      </c>
      <c r="L139" s="59">
        <v>9.9</v>
      </c>
    </row>
    <row r="140" spans="1:12" ht="15" x14ac:dyDescent="0.25">
      <c r="A140" s="18"/>
      <c r="B140" s="12"/>
      <c r="C140" s="8"/>
      <c r="D140" s="53" t="s">
        <v>22</v>
      </c>
      <c r="E140" s="57" t="s">
        <v>146</v>
      </c>
      <c r="F140" s="63">
        <v>200</v>
      </c>
      <c r="G140" s="64">
        <v>4</v>
      </c>
      <c r="H140" s="64">
        <v>3</v>
      </c>
      <c r="I140" s="64">
        <v>12</v>
      </c>
      <c r="J140" s="64">
        <v>82</v>
      </c>
      <c r="K140" s="65" t="s">
        <v>98</v>
      </c>
      <c r="L140" s="59">
        <v>10.6</v>
      </c>
    </row>
    <row r="141" spans="1:12" ht="15.75" customHeight="1" x14ac:dyDescent="0.25">
      <c r="A141" s="18"/>
      <c r="B141" s="12"/>
      <c r="C141" s="8"/>
      <c r="D141" s="40" t="s">
        <v>183</v>
      </c>
      <c r="E141" s="57" t="s">
        <v>44</v>
      </c>
      <c r="F141" s="63">
        <v>20</v>
      </c>
      <c r="G141" s="64">
        <v>2</v>
      </c>
      <c r="H141" s="64">
        <v>0</v>
      </c>
      <c r="I141" s="64">
        <v>10</v>
      </c>
      <c r="J141" s="64">
        <v>44</v>
      </c>
      <c r="K141" s="65" t="s">
        <v>51</v>
      </c>
      <c r="L141" s="59">
        <v>1.6</v>
      </c>
    </row>
    <row r="142" spans="1:12" ht="15" x14ac:dyDescent="0.25">
      <c r="A142" s="18"/>
      <c r="B142" s="12"/>
      <c r="C142" s="8"/>
      <c r="D142" s="40" t="s">
        <v>31</v>
      </c>
      <c r="E142" s="57" t="s">
        <v>45</v>
      </c>
      <c r="F142" s="63">
        <v>20</v>
      </c>
      <c r="G142" s="64">
        <v>1</v>
      </c>
      <c r="H142" s="64">
        <v>0</v>
      </c>
      <c r="I142" s="64">
        <v>9</v>
      </c>
      <c r="J142" s="64">
        <v>36</v>
      </c>
      <c r="K142" s="65" t="s">
        <v>51</v>
      </c>
      <c r="L142" s="62">
        <v>1.8</v>
      </c>
    </row>
    <row r="143" spans="1:12" ht="30" x14ac:dyDescent="0.25">
      <c r="A143" s="18"/>
      <c r="B143" s="12"/>
      <c r="C143" s="8"/>
      <c r="D143" s="40" t="s">
        <v>30</v>
      </c>
      <c r="E143" s="57" t="s">
        <v>79</v>
      </c>
      <c r="F143" s="63">
        <v>200</v>
      </c>
      <c r="G143" s="64">
        <v>6</v>
      </c>
      <c r="H143" s="64">
        <v>5</v>
      </c>
      <c r="I143" s="64">
        <v>9</v>
      </c>
      <c r="J143" s="64">
        <v>95</v>
      </c>
      <c r="K143" s="65" t="s">
        <v>51</v>
      </c>
      <c r="L143" s="62">
        <v>21.9</v>
      </c>
    </row>
    <row r="144" spans="1:12" ht="15" x14ac:dyDescent="0.25">
      <c r="A144" s="101"/>
      <c r="B144" s="102"/>
      <c r="C144" s="84"/>
      <c r="D144" s="96" t="s">
        <v>32</v>
      </c>
      <c r="E144" s="97"/>
      <c r="F144" s="98">
        <f>SUM(F138:F143)</f>
        <v>650</v>
      </c>
      <c r="G144" s="98">
        <f>SUM(G138:G143)</f>
        <v>24</v>
      </c>
      <c r="H144" s="98">
        <f>SUM(H138:H143)</f>
        <v>26</v>
      </c>
      <c r="I144" s="98">
        <f>SUM(I138:I143)</f>
        <v>80</v>
      </c>
      <c r="J144" s="98">
        <f>SUM(J138:J143)</f>
        <v>687</v>
      </c>
      <c r="K144" s="99"/>
      <c r="L144" s="98">
        <v>56.4</v>
      </c>
    </row>
    <row r="145" spans="1:12" ht="15" x14ac:dyDescent="0.25">
      <c r="A145" s="20">
        <f>A138</f>
        <v>2</v>
      </c>
      <c r="B145" s="10">
        <f>B138</f>
        <v>3</v>
      </c>
      <c r="C145" s="7" t="s">
        <v>25</v>
      </c>
      <c r="D145" s="42" t="s">
        <v>24</v>
      </c>
      <c r="E145" s="57" t="s">
        <v>150</v>
      </c>
      <c r="F145" s="63">
        <v>120</v>
      </c>
      <c r="G145" s="64">
        <v>1</v>
      </c>
      <c r="H145" s="64">
        <v>1</v>
      </c>
      <c r="I145" s="64">
        <v>12</v>
      </c>
      <c r="J145" s="64">
        <v>56</v>
      </c>
      <c r="K145" s="65" t="s">
        <v>90</v>
      </c>
      <c r="L145" s="59">
        <v>13</v>
      </c>
    </row>
    <row r="146" spans="1:12" ht="15" x14ac:dyDescent="0.25">
      <c r="A146" s="18"/>
      <c r="B146" s="12"/>
      <c r="C146" s="8"/>
      <c r="D146" s="43" t="s">
        <v>27</v>
      </c>
      <c r="E146" s="57" t="s">
        <v>151</v>
      </c>
      <c r="F146" s="63">
        <v>200</v>
      </c>
      <c r="G146" s="64">
        <v>2</v>
      </c>
      <c r="H146" s="64">
        <v>5</v>
      </c>
      <c r="I146" s="64">
        <v>11</v>
      </c>
      <c r="J146" s="64">
        <v>93</v>
      </c>
      <c r="K146" s="65" t="s">
        <v>154</v>
      </c>
      <c r="L146" s="59">
        <v>8.1999999999999993</v>
      </c>
    </row>
    <row r="147" spans="1:12" ht="30" x14ac:dyDescent="0.25">
      <c r="A147" s="18"/>
      <c r="B147" s="12"/>
      <c r="C147" s="8"/>
      <c r="D147" s="43" t="s">
        <v>29</v>
      </c>
      <c r="E147" s="57" t="s">
        <v>152</v>
      </c>
      <c r="F147" s="63">
        <v>150</v>
      </c>
      <c r="G147" s="64">
        <v>6</v>
      </c>
      <c r="H147" s="64">
        <v>5</v>
      </c>
      <c r="I147" s="64">
        <v>24</v>
      </c>
      <c r="J147" s="64">
        <v>181</v>
      </c>
      <c r="K147" s="65" t="s">
        <v>155</v>
      </c>
      <c r="L147" s="59">
        <v>11.5</v>
      </c>
    </row>
    <row r="148" spans="1:12" ht="15" x14ac:dyDescent="0.25">
      <c r="A148" s="18"/>
      <c r="B148" s="12"/>
      <c r="C148" s="8"/>
      <c r="D148" s="43" t="s">
        <v>28</v>
      </c>
      <c r="E148" s="57" t="s">
        <v>187</v>
      </c>
      <c r="F148" s="63">
        <v>115</v>
      </c>
      <c r="G148" s="64">
        <v>13</v>
      </c>
      <c r="H148" s="64">
        <v>8</v>
      </c>
      <c r="I148" s="64">
        <v>15</v>
      </c>
      <c r="J148" s="64">
        <v>192</v>
      </c>
      <c r="K148" s="65" t="s">
        <v>83</v>
      </c>
      <c r="L148" s="59">
        <v>35.5</v>
      </c>
    </row>
    <row r="149" spans="1:12" ht="15" x14ac:dyDescent="0.25">
      <c r="A149" s="18"/>
      <c r="B149" s="12"/>
      <c r="C149" s="8"/>
      <c r="D149" s="43" t="s">
        <v>30</v>
      </c>
      <c r="E149" s="57" t="s">
        <v>153</v>
      </c>
      <c r="F149" s="63">
        <v>200</v>
      </c>
      <c r="G149" s="64">
        <v>1</v>
      </c>
      <c r="H149" s="64">
        <v>0</v>
      </c>
      <c r="I149" s="64">
        <v>32</v>
      </c>
      <c r="J149" s="64">
        <v>136</v>
      </c>
      <c r="K149" s="65" t="s">
        <v>56</v>
      </c>
      <c r="L149" s="59">
        <v>20</v>
      </c>
    </row>
    <row r="150" spans="1:12" ht="15" x14ac:dyDescent="0.25">
      <c r="A150" s="18"/>
      <c r="B150" s="12"/>
      <c r="C150" s="8"/>
      <c r="D150" s="43" t="s">
        <v>183</v>
      </c>
      <c r="E150" s="57" t="s">
        <v>44</v>
      </c>
      <c r="F150" s="63">
        <v>40</v>
      </c>
      <c r="G150" s="64">
        <v>3</v>
      </c>
      <c r="H150" s="64">
        <v>0</v>
      </c>
      <c r="I150" s="64">
        <v>20</v>
      </c>
      <c r="J150" s="64">
        <v>95</v>
      </c>
      <c r="K150" s="65" t="s">
        <v>51</v>
      </c>
      <c r="L150" s="59">
        <v>3.2</v>
      </c>
    </row>
    <row r="151" spans="1:12" ht="15" x14ac:dyDescent="0.25">
      <c r="A151" s="18"/>
      <c r="B151" s="12"/>
      <c r="C151" s="8"/>
      <c r="D151" s="43" t="s">
        <v>31</v>
      </c>
      <c r="E151" s="57" t="s">
        <v>45</v>
      </c>
      <c r="F151" s="63">
        <v>30</v>
      </c>
      <c r="G151" s="64">
        <v>2</v>
      </c>
      <c r="H151" s="64">
        <v>0</v>
      </c>
      <c r="I151" s="64">
        <v>13</v>
      </c>
      <c r="J151" s="64">
        <v>61</v>
      </c>
      <c r="K151" s="65" t="s">
        <v>51</v>
      </c>
      <c r="L151" s="59">
        <v>2.7</v>
      </c>
    </row>
    <row r="152" spans="1:12" ht="15.75" thickBot="1" x14ac:dyDescent="0.3">
      <c r="A152" s="101"/>
      <c r="B152" s="102"/>
      <c r="C152" s="84"/>
      <c r="D152" s="96" t="s">
        <v>32</v>
      </c>
      <c r="E152" s="97"/>
      <c r="F152" s="98">
        <f>SUM(F145:F151)</f>
        <v>855</v>
      </c>
      <c r="G152" s="98">
        <f>SUM(G145:G151)</f>
        <v>28</v>
      </c>
      <c r="H152" s="98">
        <f>SUM(H145:H151)</f>
        <v>19</v>
      </c>
      <c r="I152" s="98">
        <f>SUM(I145:I151)</f>
        <v>127</v>
      </c>
      <c r="J152" s="98">
        <f>SUM(J145:J151)</f>
        <v>814</v>
      </c>
      <c r="K152" s="99"/>
      <c r="L152" s="98">
        <v>94.1</v>
      </c>
    </row>
    <row r="153" spans="1:12" ht="15" x14ac:dyDescent="0.25">
      <c r="A153" s="51">
        <v>2</v>
      </c>
      <c r="B153" s="51">
        <v>3</v>
      </c>
      <c r="C153" s="5" t="s">
        <v>52</v>
      </c>
      <c r="D153" s="44" t="s">
        <v>21</v>
      </c>
      <c r="E153" s="57" t="s">
        <v>186</v>
      </c>
      <c r="F153" s="63">
        <v>85</v>
      </c>
      <c r="G153" s="64">
        <v>10</v>
      </c>
      <c r="H153" s="64">
        <v>10</v>
      </c>
      <c r="I153" s="64">
        <v>7</v>
      </c>
      <c r="J153" s="64">
        <v>151</v>
      </c>
      <c r="K153" s="65" t="s">
        <v>156</v>
      </c>
      <c r="L153" s="58">
        <v>39.9</v>
      </c>
    </row>
    <row r="154" spans="1:12" ht="15" x14ac:dyDescent="0.25">
      <c r="A154" s="51"/>
      <c r="B154" s="51"/>
      <c r="C154" s="5"/>
      <c r="D154" s="52" t="s">
        <v>22</v>
      </c>
      <c r="E154" s="57" t="s">
        <v>43</v>
      </c>
      <c r="F154" s="63">
        <v>200</v>
      </c>
      <c r="G154" s="64">
        <v>0</v>
      </c>
      <c r="H154" s="64">
        <v>0</v>
      </c>
      <c r="I154" s="64">
        <v>36</v>
      </c>
      <c r="J154" s="64">
        <v>140</v>
      </c>
      <c r="K154" s="65" t="s">
        <v>50</v>
      </c>
      <c r="L154" s="59">
        <v>8.6</v>
      </c>
    </row>
    <row r="155" spans="1:12" ht="30.75" thickBot="1" x14ac:dyDescent="0.3">
      <c r="A155" s="51"/>
      <c r="B155" s="51"/>
      <c r="C155" s="5"/>
      <c r="D155" s="41" t="s">
        <v>149</v>
      </c>
      <c r="E155" s="57" t="s">
        <v>99</v>
      </c>
      <c r="F155" s="63">
        <v>15</v>
      </c>
      <c r="G155" s="64">
        <v>1</v>
      </c>
      <c r="H155" s="64">
        <v>1</v>
      </c>
      <c r="I155" s="64">
        <v>11</v>
      </c>
      <c r="J155" s="64">
        <v>61</v>
      </c>
      <c r="K155" s="65" t="s">
        <v>51</v>
      </c>
      <c r="L155" s="69">
        <v>5.8</v>
      </c>
    </row>
    <row r="156" spans="1:12" ht="15" x14ac:dyDescent="0.25">
      <c r="A156" s="121"/>
      <c r="B156" s="121"/>
      <c r="C156" s="85"/>
      <c r="D156" s="96" t="s">
        <v>32</v>
      </c>
      <c r="E156" s="97"/>
      <c r="F156" s="92">
        <f>SUM(F153:F155)</f>
        <v>300</v>
      </c>
      <c r="G156" s="93">
        <f>SUM(G153:G155)</f>
        <v>11</v>
      </c>
      <c r="H156" s="93">
        <f>SUM(H153:H155)</f>
        <v>11</v>
      </c>
      <c r="I156" s="93">
        <f>SUM(I153:I155)</f>
        <v>54</v>
      </c>
      <c r="J156" s="93">
        <f>SUM(J153:J155)</f>
        <v>352</v>
      </c>
      <c r="K156" s="94"/>
      <c r="L156" s="95">
        <v>54.3</v>
      </c>
    </row>
    <row r="157" spans="1:12" ht="15.75" thickBot="1" x14ac:dyDescent="0.25">
      <c r="A157" s="23">
        <f>A138</f>
        <v>2</v>
      </c>
      <c r="B157" s="24">
        <f>B138</f>
        <v>3</v>
      </c>
      <c r="C157" s="149" t="s">
        <v>4</v>
      </c>
      <c r="D157" s="150"/>
      <c r="E157" s="25"/>
      <c r="F157" s="26">
        <v>1795</v>
      </c>
      <c r="G157" s="26" t="s">
        <v>157</v>
      </c>
      <c r="H157" s="26" t="s">
        <v>158</v>
      </c>
      <c r="I157" s="26">
        <v>260.5</v>
      </c>
      <c r="J157" s="26">
        <v>1849.9</v>
      </c>
      <c r="K157" s="26"/>
      <c r="L157" s="26">
        <v>205.4</v>
      </c>
    </row>
    <row r="158" spans="1:12" ht="15" x14ac:dyDescent="0.25">
      <c r="A158" s="15">
        <v>2</v>
      </c>
      <c r="B158" s="16">
        <v>4</v>
      </c>
      <c r="C158" s="17" t="s">
        <v>20</v>
      </c>
      <c r="D158" s="44" t="s">
        <v>24</v>
      </c>
      <c r="E158" s="57" t="s">
        <v>74</v>
      </c>
      <c r="F158" s="63">
        <v>100</v>
      </c>
      <c r="G158" s="64">
        <v>0</v>
      </c>
      <c r="H158" s="64">
        <v>0</v>
      </c>
      <c r="I158" s="64">
        <v>10</v>
      </c>
      <c r="J158" s="64">
        <v>44</v>
      </c>
      <c r="K158" s="65" t="s">
        <v>80</v>
      </c>
      <c r="L158" s="58">
        <v>13</v>
      </c>
    </row>
    <row r="159" spans="1:12" ht="15" x14ac:dyDescent="0.25">
      <c r="A159" s="18"/>
      <c r="B159" s="12"/>
      <c r="C159" s="8"/>
      <c r="D159" s="43" t="s">
        <v>21</v>
      </c>
      <c r="E159" s="57" t="s">
        <v>159</v>
      </c>
      <c r="F159" s="63">
        <v>180</v>
      </c>
      <c r="G159" s="64">
        <v>15</v>
      </c>
      <c r="H159" s="64">
        <v>15</v>
      </c>
      <c r="I159" s="64">
        <v>22</v>
      </c>
      <c r="J159" s="64">
        <v>255</v>
      </c>
      <c r="K159" s="65" t="s">
        <v>161</v>
      </c>
      <c r="L159" s="59">
        <v>41.2</v>
      </c>
    </row>
    <row r="160" spans="1:12" ht="15" x14ac:dyDescent="0.25">
      <c r="A160" s="18"/>
      <c r="B160" s="12"/>
      <c r="C160" s="8"/>
      <c r="D160" s="43" t="s">
        <v>188</v>
      </c>
      <c r="E160" s="57" t="s">
        <v>160</v>
      </c>
      <c r="F160" s="63">
        <v>180</v>
      </c>
      <c r="G160" s="64">
        <v>5</v>
      </c>
      <c r="H160" s="64">
        <v>5</v>
      </c>
      <c r="I160" s="64">
        <v>19</v>
      </c>
      <c r="J160" s="64">
        <v>127</v>
      </c>
      <c r="K160" s="65" t="s">
        <v>65</v>
      </c>
      <c r="L160" s="59">
        <v>20.6</v>
      </c>
    </row>
    <row r="161" spans="1:12" ht="15" x14ac:dyDescent="0.25">
      <c r="A161" s="18"/>
      <c r="B161" s="12"/>
      <c r="C161" s="8"/>
      <c r="D161" s="40" t="s">
        <v>183</v>
      </c>
      <c r="E161" s="57" t="s">
        <v>44</v>
      </c>
      <c r="F161" s="63">
        <v>40</v>
      </c>
      <c r="G161" s="64">
        <v>3</v>
      </c>
      <c r="H161" s="64">
        <v>0</v>
      </c>
      <c r="I161" s="64">
        <v>10</v>
      </c>
      <c r="J161" s="64">
        <v>47</v>
      </c>
      <c r="K161" s="65" t="s">
        <v>51</v>
      </c>
      <c r="L161" s="59">
        <v>3.2</v>
      </c>
    </row>
    <row r="162" spans="1:12" ht="15" x14ac:dyDescent="0.25">
      <c r="A162" s="101"/>
      <c r="B162" s="102"/>
      <c r="C162" s="84"/>
      <c r="D162" s="96" t="s">
        <v>32</v>
      </c>
      <c r="E162" s="97"/>
      <c r="F162" s="98">
        <f>SUM(F158:F161)</f>
        <v>500</v>
      </c>
      <c r="G162" s="98">
        <f>SUM(G158:G161)</f>
        <v>23</v>
      </c>
      <c r="H162" s="98">
        <f>SUM(H158:H161)</f>
        <v>20</v>
      </c>
      <c r="I162" s="98">
        <f>SUM(I158:I161)</f>
        <v>61</v>
      </c>
      <c r="J162" s="98">
        <f>SUM(J158:J161)</f>
        <v>473</v>
      </c>
      <c r="K162" s="99"/>
      <c r="L162" s="98">
        <v>78</v>
      </c>
    </row>
    <row r="163" spans="1:12" ht="30" x14ac:dyDescent="0.25">
      <c r="A163" s="20">
        <f>A158</f>
        <v>2</v>
      </c>
      <c r="B163" s="10">
        <f>B158</f>
        <v>4</v>
      </c>
      <c r="C163" s="7" t="s">
        <v>25</v>
      </c>
      <c r="D163" s="42" t="s">
        <v>26</v>
      </c>
      <c r="E163" s="57" t="s">
        <v>195</v>
      </c>
      <c r="F163" s="63">
        <v>60</v>
      </c>
      <c r="G163" s="67">
        <v>1</v>
      </c>
      <c r="H163" s="67">
        <v>0</v>
      </c>
      <c r="I163" s="67">
        <v>2</v>
      </c>
      <c r="J163" s="67">
        <v>11</v>
      </c>
      <c r="K163" s="65" t="s">
        <v>90</v>
      </c>
      <c r="L163" s="59">
        <v>9.1</v>
      </c>
    </row>
    <row r="164" spans="1:12" ht="15" x14ac:dyDescent="0.25">
      <c r="A164" s="18"/>
      <c r="B164" s="12"/>
      <c r="C164" s="8"/>
      <c r="D164" s="43" t="s">
        <v>27</v>
      </c>
      <c r="E164" s="57" t="s">
        <v>162</v>
      </c>
      <c r="F164" s="63">
        <v>200</v>
      </c>
      <c r="G164" s="67">
        <v>2</v>
      </c>
      <c r="H164" s="67">
        <v>4</v>
      </c>
      <c r="I164" s="67">
        <v>13</v>
      </c>
      <c r="J164" s="67">
        <v>89</v>
      </c>
      <c r="K164" s="65" t="s">
        <v>90</v>
      </c>
      <c r="L164" s="59">
        <v>13.5</v>
      </c>
    </row>
    <row r="165" spans="1:12" ht="15" x14ac:dyDescent="0.25">
      <c r="A165" s="18"/>
      <c r="B165" s="12"/>
      <c r="C165" s="8"/>
      <c r="D165" s="43" t="s">
        <v>29</v>
      </c>
      <c r="E165" s="57" t="s">
        <v>163</v>
      </c>
      <c r="F165" s="63">
        <v>150</v>
      </c>
      <c r="G165" s="67">
        <v>6</v>
      </c>
      <c r="H165" s="67">
        <v>9</v>
      </c>
      <c r="I165" s="67">
        <v>20</v>
      </c>
      <c r="J165" s="67">
        <v>179</v>
      </c>
      <c r="K165" s="65" t="s">
        <v>90</v>
      </c>
      <c r="L165" s="59">
        <v>19.899999999999999</v>
      </c>
    </row>
    <row r="166" spans="1:12" ht="15" x14ac:dyDescent="0.25">
      <c r="A166" s="18"/>
      <c r="B166" s="12"/>
      <c r="C166" s="8"/>
      <c r="D166" s="43" t="s">
        <v>28</v>
      </c>
      <c r="E166" s="57" t="s">
        <v>164</v>
      </c>
      <c r="F166" s="63">
        <v>90</v>
      </c>
      <c r="G166" s="67">
        <v>10</v>
      </c>
      <c r="H166" s="67">
        <v>8</v>
      </c>
      <c r="I166" s="67">
        <v>12</v>
      </c>
      <c r="J166" s="67">
        <v>160.1</v>
      </c>
      <c r="K166" s="65" t="s">
        <v>90</v>
      </c>
      <c r="L166" s="59">
        <v>35.700000000000003</v>
      </c>
    </row>
    <row r="167" spans="1:12" ht="15" x14ac:dyDescent="0.25">
      <c r="A167" s="18"/>
      <c r="B167" s="12"/>
      <c r="C167" s="8"/>
      <c r="D167" s="53" t="s">
        <v>22</v>
      </c>
      <c r="E167" s="57" t="s">
        <v>165</v>
      </c>
      <c r="F167" s="63">
        <v>180</v>
      </c>
      <c r="G167" s="67">
        <v>0</v>
      </c>
      <c r="H167" s="67">
        <v>0</v>
      </c>
      <c r="I167" s="67">
        <v>20</v>
      </c>
      <c r="J167" s="67">
        <v>88</v>
      </c>
      <c r="K167" s="65" t="s">
        <v>90</v>
      </c>
      <c r="L167" s="59">
        <v>4.3</v>
      </c>
    </row>
    <row r="168" spans="1:12" ht="15" x14ac:dyDescent="0.25">
      <c r="A168" s="18"/>
      <c r="B168" s="12"/>
      <c r="C168" s="8"/>
      <c r="D168" s="43" t="s">
        <v>183</v>
      </c>
      <c r="E168" s="57" t="s">
        <v>44</v>
      </c>
      <c r="F168" s="63">
        <v>40</v>
      </c>
      <c r="G168" s="67">
        <v>3</v>
      </c>
      <c r="H168" s="67">
        <v>0</v>
      </c>
      <c r="I168" s="67">
        <v>20</v>
      </c>
      <c r="J168" s="67">
        <v>95</v>
      </c>
      <c r="K168" s="65" t="s">
        <v>51</v>
      </c>
      <c r="L168" s="59">
        <v>3.2</v>
      </c>
    </row>
    <row r="169" spans="1:12" ht="15" x14ac:dyDescent="0.25">
      <c r="A169" s="18"/>
      <c r="B169" s="12"/>
      <c r="C169" s="8"/>
      <c r="D169" s="43" t="s">
        <v>31</v>
      </c>
      <c r="E169" s="57" t="s">
        <v>45</v>
      </c>
      <c r="F169" s="63">
        <v>40</v>
      </c>
      <c r="G169" s="67">
        <v>3</v>
      </c>
      <c r="H169" s="67">
        <v>0</v>
      </c>
      <c r="I169" s="67">
        <v>16.96</v>
      </c>
      <c r="J169" s="67">
        <v>83</v>
      </c>
      <c r="K169" s="65" t="s">
        <v>51</v>
      </c>
      <c r="L169" s="59">
        <v>3.6</v>
      </c>
    </row>
    <row r="170" spans="1:12" ht="15.75" thickBot="1" x14ac:dyDescent="0.3">
      <c r="A170" s="101"/>
      <c r="B170" s="102"/>
      <c r="C170" s="84"/>
      <c r="D170" s="96" t="s">
        <v>32</v>
      </c>
      <c r="E170" s="97"/>
      <c r="F170" s="98">
        <f>SUM(F163:F169)</f>
        <v>760</v>
      </c>
      <c r="G170" s="98">
        <f>SUM(G163:G169)</f>
        <v>25</v>
      </c>
      <c r="H170" s="98">
        <f>SUM(H163:H169)</f>
        <v>21</v>
      </c>
      <c r="I170" s="98">
        <f>SUM(I163:I169)</f>
        <v>103.96000000000001</v>
      </c>
      <c r="J170" s="98">
        <f>SUM(J163:J169)</f>
        <v>705.1</v>
      </c>
      <c r="K170" s="99"/>
      <c r="L170" s="98">
        <v>89.3</v>
      </c>
    </row>
    <row r="171" spans="1:12" ht="15" x14ac:dyDescent="0.25">
      <c r="A171" s="18">
        <v>2</v>
      </c>
      <c r="B171" s="51">
        <v>4</v>
      </c>
      <c r="C171" s="5" t="s">
        <v>52</v>
      </c>
      <c r="D171" s="44" t="s">
        <v>149</v>
      </c>
      <c r="E171" s="57" t="s">
        <v>166</v>
      </c>
      <c r="F171" s="63">
        <v>100</v>
      </c>
      <c r="G171" s="67">
        <v>7</v>
      </c>
      <c r="H171" s="67">
        <v>7</v>
      </c>
      <c r="I171" s="67">
        <v>30</v>
      </c>
      <c r="J171" s="67">
        <v>205</v>
      </c>
      <c r="K171" s="65" t="s">
        <v>51</v>
      </c>
      <c r="L171" s="58">
        <v>33.6</v>
      </c>
    </row>
    <row r="172" spans="1:12" ht="15" x14ac:dyDescent="0.25">
      <c r="A172" s="18"/>
      <c r="B172" s="51"/>
      <c r="C172" s="5"/>
      <c r="D172" s="40"/>
      <c r="E172" s="57" t="s">
        <v>167</v>
      </c>
      <c r="F172" s="63">
        <v>20</v>
      </c>
      <c r="G172" s="64">
        <v>5</v>
      </c>
      <c r="H172" s="64">
        <v>6</v>
      </c>
      <c r="I172" s="64">
        <v>0</v>
      </c>
      <c r="J172" s="64">
        <v>73</v>
      </c>
      <c r="K172" s="65" t="s">
        <v>168</v>
      </c>
      <c r="L172" s="59">
        <v>13.8</v>
      </c>
    </row>
    <row r="173" spans="1:12" ht="15.75" thickBot="1" x14ac:dyDescent="0.3">
      <c r="A173" s="18"/>
      <c r="B173" s="51"/>
      <c r="C173" s="5"/>
      <c r="D173" s="52" t="s">
        <v>22</v>
      </c>
      <c r="E173" s="57" t="s">
        <v>71</v>
      </c>
      <c r="F173" s="63">
        <v>180</v>
      </c>
      <c r="G173" s="64">
        <v>0</v>
      </c>
      <c r="H173" s="64">
        <v>0</v>
      </c>
      <c r="I173" s="64">
        <v>7</v>
      </c>
      <c r="J173" s="64">
        <v>28</v>
      </c>
      <c r="K173" s="65" t="s">
        <v>73</v>
      </c>
      <c r="L173" s="69">
        <v>4.2</v>
      </c>
    </row>
    <row r="174" spans="1:12" ht="15" x14ac:dyDescent="0.25">
      <c r="A174" s="103"/>
      <c r="B174" s="121"/>
      <c r="C174" s="85"/>
      <c r="D174" s="96" t="s">
        <v>32</v>
      </c>
      <c r="E174" s="97"/>
      <c r="F174" s="92">
        <f>SUM(F171:F173)</f>
        <v>300</v>
      </c>
      <c r="G174" s="93">
        <f>SUM(G171:G173)</f>
        <v>12</v>
      </c>
      <c r="H174" s="93">
        <f>SUM(H171:H173)</f>
        <v>13</v>
      </c>
      <c r="I174" s="93">
        <f>SUM(I171:I173)</f>
        <v>37</v>
      </c>
      <c r="J174" s="93">
        <f>SUM(J171:J173)</f>
        <v>306</v>
      </c>
      <c r="K174" s="94"/>
      <c r="L174" s="95">
        <v>51.6</v>
      </c>
    </row>
    <row r="175" spans="1:12" ht="15.75" thickBot="1" x14ac:dyDescent="0.25">
      <c r="A175" s="23">
        <f>A158</f>
        <v>2</v>
      </c>
      <c r="B175" s="24">
        <f>B158</f>
        <v>4</v>
      </c>
      <c r="C175" s="149" t="s">
        <v>4</v>
      </c>
      <c r="D175" s="150"/>
      <c r="E175" s="25"/>
      <c r="F175" s="26">
        <f>F162+F170</f>
        <v>1260</v>
      </c>
      <c r="G175" s="26">
        <f>G162+G170</f>
        <v>48</v>
      </c>
      <c r="H175" s="26">
        <f>H162+H170</f>
        <v>41</v>
      </c>
      <c r="I175" s="26">
        <f>I162+I170</f>
        <v>164.96</v>
      </c>
      <c r="J175" s="26">
        <f>J162+J170</f>
        <v>1178.0999999999999</v>
      </c>
      <c r="K175" s="26"/>
      <c r="L175" s="26">
        <v>218.9</v>
      </c>
    </row>
    <row r="176" spans="1:12" ht="15" x14ac:dyDescent="0.25">
      <c r="A176" s="15">
        <v>2</v>
      </c>
      <c r="B176" s="16">
        <v>5</v>
      </c>
      <c r="C176" s="17" t="s">
        <v>20</v>
      </c>
      <c r="D176" s="44" t="s">
        <v>26</v>
      </c>
      <c r="E176" s="57" t="s">
        <v>169</v>
      </c>
      <c r="F176" s="63">
        <v>60</v>
      </c>
      <c r="G176" s="67">
        <v>1</v>
      </c>
      <c r="H176" s="67">
        <v>3</v>
      </c>
      <c r="I176" s="67">
        <v>4</v>
      </c>
      <c r="J176" s="67">
        <v>47</v>
      </c>
      <c r="K176" s="65" t="s">
        <v>172</v>
      </c>
      <c r="L176" s="58">
        <v>10.6</v>
      </c>
    </row>
    <row r="177" spans="1:12" ht="30" x14ac:dyDescent="0.25">
      <c r="A177" s="18"/>
      <c r="B177" s="12"/>
      <c r="C177" s="8"/>
      <c r="D177" s="43" t="s">
        <v>29</v>
      </c>
      <c r="E177" s="57" t="s">
        <v>170</v>
      </c>
      <c r="F177" s="63">
        <v>150</v>
      </c>
      <c r="G177" s="67">
        <v>6</v>
      </c>
      <c r="H177" s="67">
        <v>8</v>
      </c>
      <c r="I177" s="67">
        <v>21</v>
      </c>
      <c r="J177" s="67">
        <v>198</v>
      </c>
      <c r="K177" s="65" t="s">
        <v>90</v>
      </c>
      <c r="L177" s="59">
        <v>18.399999999999999</v>
      </c>
    </row>
    <row r="178" spans="1:12" ht="30" x14ac:dyDescent="0.25">
      <c r="A178" s="18"/>
      <c r="B178" s="12"/>
      <c r="C178" s="8"/>
      <c r="D178" s="56" t="s">
        <v>28</v>
      </c>
      <c r="E178" s="57" t="s">
        <v>171</v>
      </c>
      <c r="F178" s="63">
        <v>95</v>
      </c>
      <c r="G178" s="67">
        <v>10</v>
      </c>
      <c r="H178" s="67">
        <v>8</v>
      </c>
      <c r="I178" s="67">
        <v>6</v>
      </c>
      <c r="J178" s="67">
        <v>149</v>
      </c>
      <c r="K178" s="65" t="s">
        <v>173</v>
      </c>
      <c r="L178" s="59">
        <v>35.5</v>
      </c>
    </row>
    <row r="179" spans="1:12" ht="15" x14ac:dyDescent="0.25">
      <c r="A179" s="18"/>
      <c r="B179" s="12"/>
      <c r="C179" s="8"/>
      <c r="D179" s="43" t="s">
        <v>30</v>
      </c>
      <c r="E179" s="57" t="s">
        <v>54</v>
      </c>
      <c r="F179" s="63">
        <v>200</v>
      </c>
      <c r="G179" s="67">
        <v>1</v>
      </c>
      <c r="H179" s="67">
        <v>0</v>
      </c>
      <c r="I179" s="67">
        <v>20</v>
      </c>
      <c r="J179" s="67">
        <v>83</v>
      </c>
      <c r="K179" s="65" t="s">
        <v>56</v>
      </c>
      <c r="L179" s="59">
        <v>12</v>
      </c>
    </row>
    <row r="180" spans="1:12" ht="15" x14ac:dyDescent="0.25">
      <c r="A180" s="18"/>
      <c r="B180" s="12"/>
      <c r="C180" s="8"/>
      <c r="D180" s="40" t="s">
        <v>31</v>
      </c>
      <c r="E180" s="57" t="s">
        <v>45</v>
      </c>
      <c r="F180" s="63">
        <v>20</v>
      </c>
      <c r="G180" s="67">
        <v>1</v>
      </c>
      <c r="H180" s="67">
        <v>0</v>
      </c>
      <c r="I180" s="67">
        <v>10</v>
      </c>
      <c r="J180" s="67">
        <v>45.98</v>
      </c>
      <c r="K180" s="65" t="s">
        <v>51</v>
      </c>
      <c r="L180" s="59">
        <v>1.8</v>
      </c>
    </row>
    <row r="181" spans="1:12" ht="15" x14ac:dyDescent="0.25">
      <c r="A181" s="18"/>
      <c r="B181" s="12"/>
      <c r="C181" s="8"/>
      <c r="D181" s="40" t="s">
        <v>183</v>
      </c>
      <c r="E181" s="57" t="s">
        <v>44</v>
      </c>
      <c r="F181" s="63">
        <v>20</v>
      </c>
      <c r="G181" s="67">
        <v>2</v>
      </c>
      <c r="H181" s="67">
        <v>0</v>
      </c>
      <c r="I181" s="67">
        <v>10</v>
      </c>
      <c r="J181" s="67">
        <v>47</v>
      </c>
      <c r="K181" s="65" t="s">
        <v>51</v>
      </c>
      <c r="L181" s="62">
        <v>1.7</v>
      </c>
    </row>
    <row r="182" spans="1:12" ht="15.75" customHeight="1" x14ac:dyDescent="0.25">
      <c r="A182" s="101"/>
      <c r="B182" s="102"/>
      <c r="C182" s="84"/>
      <c r="D182" s="96" t="s">
        <v>32</v>
      </c>
      <c r="E182" s="97"/>
      <c r="F182" s="98">
        <f>SUM(F176:F181)</f>
        <v>545</v>
      </c>
      <c r="G182" s="98">
        <f>SUM(G176:G181)</f>
        <v>21</v>
      </c>
      <c r="H182" s="98">
        <f>SUM(H176:H181)</f>
        <v>19</v>
      </c>
      <c r="I182" s="98">
        <f>SUM(I176:I181)</f>
        <v>71</v>
      </c>
      <c r="J182" s="98">
        <f>SUM(J176:J181)</f>
        <v>569.98</v>
      </c>
      <c r="K182" s="99"/>
      <c r="L182" s="98">
        <v>80</v>
      </c>
    </row>
    <row r="183" spans="1:12" ht="30" x14ac:dyDescent="0.25">
      <c r="A183" s="20">
        <f>A176</f>
        <v>2</v>
      </c>
      <c r="B183" s="10">
        <f>B176</f>
        <v>5</v>
      </c>
      <c r="C183" s="7" t="s">
        <v>25</v>
      </c>
      <c r="D183" s="42" t="s">
        <v>26</v>
      </c>
      <c r="E183" s="57" t="s">
        <v>190</v>
      </c>
      <c r="F183" s="63">
        <v>60</v>
      </c>
      <c r="G183" s="64">
        <v>1</v>
      </c>
      <c r="H183" s="64">
        <v>0</v>
      </c>
      <c r="I183" s="64">
        <v>2</v>
      </c>
      <c r="J183" s="64">
        <v>13</v>
      </c>
      <c r="K183" s="65" t="s">
        <v>176</v>
      </c>
      <c r="L183" s="59">
        <v>10.3</v>
      </c>
    </row>
    <row r="184" spans="1:12" ht="15" x14ac:dyDescent="0.25">
      <c r="A184" s="18"/>
      <c r="B184" s="12"/>
      <c r="C184" s="8"/>
      <c r="D184" s="43" t="s">
        <v>27</v>
      </c>
      <c r="E184" s="57" t="s">
        <v>174</v>
      </c>
      <c r="F184" s="63">
        <v>200</v>
      </c>
      <c r="G184" s="64">
        <v>2</v>
      </c>
      <c r="H184" s="64">
        <v>4</v>
      </c>
      <c r="I184" s="64">
        <v>9</v>
      </c>
      <c r="J184" s="64">
        <v>84</v>
      </c>
      <c r="K184" s="65" t="s">
        <v>177</v>
      </c>
      <c r="L184" s="59">
        <v>8.6</v>
      </c>
    </row>
    <row r="185" spans="1:12" ht="15" customHeight="1" x14ac:dyDescent="0.25">
      <c r="A185" s="18"/>
      <c r="B185" s="12"/>
      <c r="C185" s="8"/>
      <c r="D185" s="145" t="s">
        <v>29</v>
      </c>
      <c r="E185" s="146" t="s">
        <v>179</v>
      </c>
      <c r="F185" s="143">
        <v>175</v>
      </c>
      <c r="G185" s="141">
        <f>10.7+0.3</f>
        <v>11</v>
      </c>
      <c r="H185" s="141">
        <v>12.8</v>
      </c>
      <c r="I185" s="144">
        <v>41.5</v>
      </c>
      <c r="J185" s="147">
        <v>297</v>
      </c>
      <c r="K185" s="148" t="s">
        <v>90</v>
      </c>
      <c r="L185" s="142">
        <v>51.5</v>
      </c>
    </row>
    <row r="186" spans="1:12" ht="15" x14ac:dyDescent="0.25">
      <c r="A186" s="18"/>
      <c r="B186" s="12"/>
      <c r="C186" s="8"/>
      <c r="D186" s="43" t="s">
        <v>188</v>
      </c>
      <c r="E186" s="57" t="s">
        <v>182</v>
      </c>
      <c r="F186" s="63">
        <v>180</v>
      </c>
      <c r="G186" s="64">
        <v>5</v>
      </c>
      <c r="H186" s="64">
        <v>5</v>
      </c>
      <c r="I186" s="64">
        <v>7</v>
      </c>
      <c r="J186" s="64">
        <v>97</v>
      </c>
      <c r="K186" s="65" t="s">
        <v>65</v>
      </c>
      <c r="L186" s="59">
        <v>16.3</v>
      </c>
    </row>
    <row r="187" spans="1:12" ht="15" x14ac:dyDescent="0.25">
      <c r="A187" s="18"/>
      <c r="B187" s="12"/>
      <c r="C187" s="8"/>
      <c r="D187" s="43" t="s">
        <v>183</v>
      </c>
      <c r="E187" s="57" t="s">
        <v>44</v>
      </c>
      <c r="F187" s="63">
        <v>40</v>
      </c>
      <c r="G187" s="64">
        <v>3</v>
      </c>
      <c r="H187" s="64">
        <v>0</v>
      </c>
      <c r="I187" s="64">
        <v>20</v>
      </c>
      <c r="J187" s="64">
        <v>97</v>
      </c>
      <c r="K187" s="65" t="s">
        <v>51</v>
      </c>
      <c r="L187" s="59">
        <v>3.6</v>
      </c>
    </row>
    <row r="188" spans="1:12" ht="15" x14ac:dyDescent="0.25">
      <c r="A188" s="18"/>
      <c r="B188" s="12"/>
      <c r="C188" s="8"/>
      <c r="D188" s="43" t="s">
        <v>31</v>
      </c>
      <c r="E188" s="57" t="s">
        <v>45</v>
      </c>
      <c r="F188" s="63">
        <v>20</v>
      </c>
      <c r="G188" s="64">
        <v>1</v>
      </c>
      <c r="H188" s="64">
        <v>0</v>
      </c>
      <c r="I188" s="64">
        <v>9</v>
      </c>
      <c r="J188" s="64">
        <v>42</v>
      </c>
      <c r="K188" s="65" t="s">
        <v>51</v>
      </c>
      <c r="L188" s="59">
        <v>1.8</v>
      </c>
    </row>
    <row r="189" spans="1:12" ht="30" x14ac:dyDescent="0.25">
      <c r="A189" s="18"/>
      <c r="B189" s="12"/>
      <c r="C189" s="8"/>
      <c r="D189" s="43" t="s">
        <v>30</v>
      </c>
      <c r="E189" s="83" t="s">
        <v>79</v>
      </c>
      <c r="F189" s="63">
        <v>200</v>
      </c>
      <c r="G189" s="64">
        <v>6</v>
      </c>
      <c r="H189" s="64">
        <v>5</v>
      </c>
      <c r="I189" s="64">
        <v>9</v>
      </c>
      <c r="J189" s="64">
        <v>105</v>
      </c>
      <c r="K189" s="65" t="s">
        <v>51</v>
      </c>
      <c r="L189" s="59">
        <v>21.9</v>
      </c>
    </row>
    <row r="190" spans="1:12" ht="15.75" thickBot="1" x14ac:dyDescent="0.3">
      <c r="A190" s="101"/>
      <c r="B190" s="102"/>
      <c r="C190" s="84"/>
      <c r="D190" s="96" t="s">
        <v>32</v>
      </c>
      <c r="E190" s="97"/>
      <c r="F190" s="98">
        <f>SUM(F183:F189)</f>
        <v>875</v>
      </c>
      <c r="G190" s="98">
        <f>SUM(G183:G189)</f>
        <v>29</v>
      </c>
      <c r="H190" s="98">
        <f>SUM(H183:H189)</f>
        <v>26.8</v>
      </c>
      <c r="I190" s="98">
        <f>SUM(I183:I189)</f>
        <v>97.5</v>
      </c>
      <c r="J190" s="98">
        <f>SUM(J183:J189)</f>
        <v>735</v>
      </c>
      <c r="K190" s="99"/>
      <c r="L190" s="98">
        <v>112.9</v>
      </c>
    </row>
    <row r="191" spans="1:12" ht="15" x14ac:dyDescent="0.25">
      <c r="A191" s="18">
        <v>2</v>
      </c>
      <c r="B191" s="12">
        <v>5</v>
      </c>
      <c r="C191" s="39" t="s">
        <v>52</v>
      </c>
      <c r="D191" s="44" t="s">
        <v>21</v>
      </c>
      <c r="E191" s="57" t="s">
        <v>175</v>
      </c>
      <c r="F191" s="63">
        <v>150</v>
      </c>
      <c r="G191" s="64">
        <v>9</v>
      </c>
      <c r="H191" s="64">
        <v>13</v>
      </c>
      <c r="I191" s="64">
        <v>25</v>
      </c>
      <c r="J191" s="64">
        <v>261</v>
      </c>
      <c r="K191" s="65" t="s">
        <v>120</v>
      </c>
      <c r="L191" s="58">
        <v>43.2</v>
      </c>
    </row>
    <row r="192" spans="1:12" ht="15" x14ac:dyDescent="0.25">
      <c r="A192" s="18"/>
      <c r="B192" s="12"/>
      <c r="C192" s="39"/>
      <c r="D192" s="52" t="s">
        <v>22</v>
      </c>
      <c r="E192" s="57" t="s">
        <v>111</v>
      </c>
      <c r="F192" s="63">
        <v>180</v>
      </c>
      <c r="G192" s="64">
        <v>0</v>
      </c>
      <c r="H192" s="64">
        <v>0</v>
      </c>
      <c r="I192" s="64">
        <v>12</v>
      </c>
      <c r="J192" s="64">
        <v>51</v>
      </c>
      <c r="K192" s="65" t="s">
        <v>114</v>
      </c>
      <c r="L192" s="59">
        <v>10</v>
      </c>
    </row>
    <row r="193" spans="1:12" ht="15" x14ac:dyDescent="0.25">
      <c r="A193" s="103"/>
      <c r="B193" s="104"/>
      <c r="C193" s="105"/>
      <c r="D193" s="96" t="s">
        <v>32</v>
      </c>
      <c r="E193" s="91"/>
      <c r="F193" s="92">
        <f>SUM(F191:F192)</f>
        <v>330</v>
      </c>
      <c r="G193" s="93">
        <f>SUM(G191:G192)</f>
        <v>9</v>
      </c>
      <c r="H193" s="93">
        <f>SUM(H191:H192)</f>
        <v>13</v>
      </c>
      <c r="I193" s="93">
        <f>SUM(I191:I192)</f>
        <v>37</v>
      </c>
      <c r="J193" s="93">
        <f>SUM(J191:J192)</f>
        <v>312</v>
      </c>
      <c r="K193" s="94"/>
      <c r="L193" s="95">
        <v>53.2</v>
      </c>
    </row>
    <row r="194" spans="1:12" ht="15.75" thickBot="1" x14ac:dyDescent="0.25">
      <c r="A194" s="23">
        <f>A176</f>
        <v>2</v>
      </c>
      <c r="B194" s="24">
        <f>B176</f>
        <v>5</v>
      </c>
      <c r="C194" s="149" t="s">
        <v>4</v>
      </c>
      <c r="D194" s="150"/>
      <c r="E194" s="25"/>
      <c r="F194" s="26">
        <v>1750</v>
      </c>
      <c r="G194" s="26">
        <v>51.85</v>
      </c>
      <c r="H194" s="26">
        <v>57.84</v>
      </c>
      <c r="I194" s="26">
        <v>197.92</v>
      </c>
      <c r="J194" s="26">
        <v>1517.24</v>
      </c>
      <c r="K194" s="26"/>
      <c r="L194" s="26">
        <v>246.1</v>
      </c>
    </row>
    <row r="195" spans="1:12" x14ac:dyDescent="0.2">
      <c r="A195" s="21"/>
      <c r="B195" s="22"/>
      <c r="C195" s="151" t="s">
        <v>5</v>
      </c>
      <c r="D195" s="151"/>
      <c r="E195" s="151"/>
      <c r="F195" s="28">
        <f>(F26+F44+F62+F81+F100+F120+F137+F157+F175+F194)/(IF(F26=0,0,1)+IF(F44=0,0,1)+IF(F62=0,0,1)+IF(F81=0,0,1)+IF(F100=0,0,1)+IF(F120=0,0,1)+IF(F137=0,0,1)+IF(F157=0,0,1)+IF(F175=0,0,1)+IF(F194=0,0,1))</f>
        <v>1637</v>
      </c>
      <c r="G195" s="55" t="e">
        <f>(G26+G44+G62+G81+G100+G120+G137+G157+G175+G194)/(IF(G26=0,0,1)+IF(G44=0,0,1)+IF(G62=0,0,1)+IF(G81=0,0,1)+IF(G100=0,0,1)+IF(G120=0,0,1)+IF(G137=0,0,1)+IF(G157=0,0,1)+IF(G175=0,0,1)+IF(G194=0,0,1))</f>
        <v>#VALUE!</v>
      </c>
      <c r="H195" s="55" t="e">
        <f>(H26+H44+H62+H81+H100+H120+H137+H157+H175+H194)/(IF(H26=0,0,1)+IF(H44=0,0,1)+IF(H62=0,0,1)+IF(H81=0,0,1)+IF(H100=0,0,1)+IF(H120=0,0,1)+IF(H137=0,0,1)+IF(H157=0,0,1)+IF(H175=0,0,1)+IF(H194=0,0,1))</f>
        <v>#VALUE!</v>
      </c>
      <c r="I195" s="28">
        <f>(I26+I44+I62+I81+I100+I120+I137+I157+I175+I194)/(IF(I26=0,0,1)+IF(I44=0,0,1)+IF(I62=0,0,1)+IF(I81=0,0,1)+IF(I100=0,0,1)+IF(I120=0,0,1)+IF(I137=0,0,1)+IF(I157=0,0,1)+IF(I175=0,0,1)+IF(I194=0,0,1))</f>
        <v>210.613</v>
      </c>
      <c r="J195" s="28">
        <f>(J26+J44+J62+J81+J100+J120+J137+J157+J175+J194)/(IF(J26=0,0,1)+IF(J44=0,0,1)+IF(J62=0,0,1)+IF(J81=0,0,1)+IF(J100=0,0,1)+IF(J120=0,0,1)+IF(J137=0,0,1)+IF(J157=0,0,1)+IF(J175=0,0,1)+IF(J194=0,0,1))</f>
        <v>1544.3979999999999</v>
      </c>
      <c r="K195" s="28"/>
      <c r="L195" s="28">
        <f>(L26+L44+L62+L81+L100+L120+L137+L157+L175+L194)/(IF(L26=0,0,1)+IF(L44=0,0,1)+IF(L62=0,0,1)+IF(L81=0,0,1)+IF(L100=0,0,1)+IF(L120=0,0,1)+IF(L137=0,0,1)+IF(L157=0,0,1)+IF(L175=0,0,1)+IF(L194=0,0,1))</f>
        <v>220.34000000000006</v>
      </c>
    </row>
  </sheetData>
  <mergeCells count="15">
    <mergeCell ref="C1:E1"/>
    <mergeCell ref="H1:K1"/>
    <mergeCell ref="H2:K2"/>
    <mergeCell ref="C44:D44"/>
    <mergeCell ref="C62:D62"/>
    <mergeCell ref="C22:C25"/>
    <mergeCell ref="C81:D81"/>
    <mergeCell ref="C100:D100"/>
    <mergeCell ref="C26:D26"/>
    <mergeCell ref="C195:E195"/>
    <mergeCell ref="C194:D194"/>
    <mergeCell ref="C120:D120"/>
    <mergeCell ref="C137:D137"/>
    <mergeCell ref="C157:D157"/>
    <mergeCell ref="C175:D175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Сош21-4</cp:lastModifiedBy>
  <cp:lastPrinted>2024-11-13T07:36:42Z</cp:lastPrinted>
  <dcterms:created xsi:type="dcterms:W3CDTF">2022-05-16T14:23:56Z</dcterms:created>
  <dcterms:modified xsi:type="dcterms:W3CDTF">2025-04-04T11:55:14Z</dcterms:modified>
</cp:coreProperties>
</file>